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Stocked" sheetId="1" r:id="rId1"/>
    <sheet name="Non-Stocked" sheetId="4" r:id="rId2"/>
    <sheet name="Sheet 1" sheetId="3" state="hidden" r:id="rId3"/>
    <sheet name="Flash Sale" sheetId="2" r:id="rId4"/>
  </sheets>
  <definedNames>
    <definedName name="_xlnm._FilterDatabase" localSheetId="2" hidden="1">'Sheet 1'!$A$1:$F$1</definedName>
  </definedNames>
  <calcPr calcId="145621" iterateDelta="1E-4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7" i="1"/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  <c r="D30" i="1" l="1"/>
  <c r="D26" i="1"/>
  <c r="D22" i="1"/>
  <c r="D18" i="1"/>
  <c r="D14" i="1"/>
  <c r="D10" i="1"/>
  <c r="D6" i="1"/>
  <c r="D2" i="1"/>
  <c r="D29" i="1"/>
  <c r="D25" i="1"/>
  <c r="D21" i="1"/>
  <c r="D17" i="1"/>
  <c r="D13" i="1"/>
  <c r="D9" i="1"/>
  <c r="D5" i="1"/>
  <c r="D32" i="1"/>
  <c r="D28" i="1"/>
  <c r="D24" i="1"/>
  <c r="D20" i="1"/>
  <c r="D16" i="1"/>
  <c r="D12" i="1"/>
  <c r="D8" i="1"/>
  <c r="D4" i="1"/>
  <c r="D31" i="1"/>
  <c r="D27" i="1"/>
  <c r="D23" i="1"/>
  <c r="D19" i="1"/>
  <c r="D15" i="1"/>
  <c r="D11" i="1"/>
  <c r="D7" i="1"/>
  <c r="D3" i="1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<sst xmlns="http://schemas.openxmlformats.org/spreadsheetml/2006/main" count="319" uniqueCount="203">
  <si>
    <t xml:space="preserve">Requested Material Billing </t>
  </si>
  <si>
    <t>Material SAP Description</t>
  </si>
  <si>
    <t>Price</t>
  </si>
  <si>
    <t>% Discount</t>
  </si>
  <si>
    <t>PHOSSTOP, 20 TABLETS</t>
  </si>
  <si>
    <t>cOmplete(TM), EDTA-free Protease Inhibit</t>
  </si>
  <si>
    <t>X-TREMEGENE 9 DNA TRANSF. REAG. 1.0 ML</t>
  </si>
  <si>
    <t>34860-4X4L-R</t>
  </si>
  <si>
    <t>METHANOL, CHROMASOLV(R), FOR HPLC, &gt;=99</t>
  </si>
  <si>
    <t>695092-2.5L</t>
  </si>
  <si>
    <t>ACETIC ACID, ACS REAGENT, &gt;=99.7%</t>
  </si>
  <si>
    <t>A9518-5G</t>
  </si>
  <si>
    <t>AMPICILLIN SODIUM CRYSTALLINE</t>
  </si>
  <si>
    <t>D4540-500ML</t>
  </si>
  <si>
    <t>DIMETHYL SULFOXIDE PLANT CELL CULTURETES</t>
  </si>
  <si>
    <t>D5648-10L</t>
  </si>
  <si>
    <t>DULBECCOS MODIFIED EAGLES MEDIUM - HIGH</t>
  </si>
  <si>
    <t>D6429-500ML</t>
  </si>
  <si>
    <t>DULBECCO''S MODIFIED EAGLE''S MEDIUM - HIGH</t>
  </si>
  <si>
    <t>D6429-6X500ML</t>
  </si>
  <si>
    <t>DULBECCO'S MODIFIED EAGLE'S MEDIUM - HIGH</t>
  </si>
  <si>
    <t>D8418-100ML</t>
  </si>
  <si>
    <t>DIMETHYL SULFOXIDE, BIOREAGENT</t>
  </si>
  <si>
    <t>D8537-500ML</t>
  </si>
  <si>
    <t>DULBECCO'S PHOSPHATE BUFFERED SALINE, MO</t>
  </si>
  <si>
    <t>E1014-25KU</t>
  </si>
  <si>
    <t>BENZONASE (R) NUCLEASE, RECOMBINANT EXPR</t>
  </si>
  <si>
    <t>G0750-1KG</t>
  </si>
  <si>
    <t>D-(+)-GALACTOSE, &gt;= 99%</t>
  </si>
  <si>
    <t>G5516-1L</t>
  </si>
  <si>
    <t>GLYCEROL MOLECULAR BIOLOGY REAGENT</t>
  </si>
  <si>
    <t>G7513-100ML</t>
  </si>
  <si>
    <t>L-GLUTAMINE SOLUTION BIOXTRA, 200 MM</t>
  </si>
  <si>
    <t>G8772-500G</t>
  </si>
  <si>
    <t>GLASS BEADS, ACID-WASHED 425-600*MICRONS</t>
  </si>
  <si>
    <t>G8898-1KG</t>
  </si>
  <si>
    <t>GLYCINE, ELECTROPHORESIS REAGENT</t>
  </si>
  <si>
    <t>I9516-500ML</t>
  </si>
  <si>
    <t>2-PROPANOL, BIOREAGENT, FOR MOLECULAR</t>
  </si>
  <si>
    <t>L3771-1KG</t>
  </si>
  <si>
    <t>SODIUM DODECYL SULFATE, BIOREAGENT</t>
  </si>
  <si>
    <t>P3813-10PAK</t>
  </si>
  <si>
    <t>PHOSPHATE BUFFERED SALINE, PH 7.4, TRU-</t>
  </si>
  <si>
    <t>P4333-100ML</t>
  </si>
  <si>
    <t>PENICILLIN -STREPTOMYCIN</t>
  </si>
  <si>
    <t>P6148-1KG</t>
  </si>
  <si>
    <t>PARAFORMALDEHYDE</t>
  </si>
  <si>
    <t>P9424-5ML</t>
  </si>
  <si>
    <t>PROTEIN A SEPHAROSE 4 FAST FLOW</t>
  </si>
  <si>
    <t>R8758-500ML</t>
  </si>
  <si>
    <t xml:space="preserve">RPMI-1640 MEDIUM, WITH L-GLUTAMINE </t>
  </si>
  <si>
    <t>S7653-1KG</t>
  </si>
  <si>
    <t>SODIUM CHLORIDE BIOXTRA</t>
  </si>
  <si>
    <t>T4049-100ML</t>
  </si>
  <si>
    <t>TRYPSIN-EDTA SOLUTION 0.25%, BIOREAGENT</t>
  </si>
  <si>
    <t>T6066-1KG</t>
  </si>
  <si>
    <t>TRIZMA(R) BASE, BIOPERFORMANCE CERTIF</t>
  </si>
  <si>
    <t>T6508-100ML</t>
  </si>
  <si>
    <t>TRIFLUOROACETIC ACID, REAGENTPLUS®</t>
  </si>
  <si>
    <t>T9281-50ML</t>
  </si>
  <si>
    <t>N,N,N',N'-TETRAMETHYLETHYLENEDIAMINE BIO</t>
  </si>
  <si>
    <t>Z272027-1PAK</t>
  </si>
  <si>
    <t>WILMAD(R) NMR TUBES 5MM DIAM., PRECISION</t>
  </si>
  <si>
    <t>List Price</t>
  </si>
  <si>
    <t>COMPLETE(TM), MINI, EDTA-FREE PROTEASE &amp;</t>
  </si>
  <si>
    <t>186198-100ML</t>
  </si>
  <si>
    <t>TERT-BUTYLLITHIUM, 1.7M SOLUTION IN PENT</t>
  </si>
  <si>
    <t>398136-500ML</t>
  </si>
  <si>
    <t>ETHANOLAMINE, ACS REAGENT, &gt;=99.0%</t>
  </si>
  <si>
    <t>494445-2L</t>
  </si>
  <si>
    <t>Acetonitrile, Biotech grade, &gt;=99.93%</t>
  </si>
  <si>
    <t>A2058-100G</t>
  </si>
  <si>
    <t>BOVINE SERUM ALBUMIN, LYOPHILIZED POWDE&amp;</t>
  </si>
  <si>
    <t>A7906-100G</t>
  </si>
  <si>
    <t>BOVINE SERUM ALBUMIN, HEAT SHOCK FRACT</t>
  </si>
  <si>
    <t>A9647-100G</t>
  </si>
  <si>
    <t>BOVINE SERUM ALBUMIN, HEAT SHOCK FRACT&amp;</t>
  </si>
  <si>
    <t>C2404-500G</t>
  </si>
  <si>
    <t>CITRIC ACID, ANHYDROUS, CELL CULTURE</t>
  </si>
  <si>
    <t>D9307-250UN</t>
  </si>
  <si>
    <t>JUMPSTART TAQ DNA POLYMERASE</t>
  </si>
  <si>
    <t>F9037-100ML</t>
  </si>
  <si>
    <t xml:space="preserve">FORMAMIDE &gt;=99.5% (GC), BIOREAGENT FOR </t>
  </si>
  <si>
    <t>G3643-250MG</t>
  </si>
  <si>
    <t>GLYCOPROTEIN, A1-ACID BOVINE</t>
  </si>
  <si>
    <t>G6257-100ML</t>
  </si>
  <si>
    <t>GLUTARALDEHYDE GRADE II</t>
  </si>
  <si>
    <t>GERPN2106</t>
  </si>
  <si>
    <t>ECL WESTERN BLOTTING REAGENTS</t>
  </si>
  <si>
    <t>H8264-1L</t>
  </si>
  <si>
    <t>HANKS' BALANCED SALT SOLUTION, MODIFIED</t>
  </si>
  <si>
    <t>K3753-10X1L</t>
  </si>
  <si>
    <t>KREBS-HENSELEIT BUFFER MODIFIED, WITH 20</t>
  </si>
  <si>
    <t>K4000-5G</t>
  </si>
  <si>
    <t>KANAMYCIN SULFATE FROM FROM STREPTOMYCE</t>
  </si>
  <si>
    <t>N6908-6X500ML</t>
  </si>
  <si>
    <t>NUTRIENT MIXTURE F-10 HA, WITH L-GLUTAMI</t>
  </si>
  <si>
    <t>P2069-400ML</t>
  </si>
  <si>
    <t>Phenol:Chloroform:Isoamyl Alc. 25:24:1</t>
  </si>
  <si>
    <t>P3803-100ML</t>
  </si>
  <si>
    <t>PHENOL:CHLOROFORM:ISOAMYL ALCOHOL 25:24</t>
  </si>
  <si>
    <t>P4600-100RXN</t>
  </si>
  <si>
    <t>READY MIX TAQ PCR REACTION MIX WITH MGCL</t>
  </si>
  <si>
    <t>P51001-50G</t>
  </si>
  <si>
    <t xml:space="preserve">Propargyl bromide solution 80 wt. % </t>
  </si>
  <si>
    <t>P5318-5MG</t>
  </si>
  <si>
    <t>PEPSTATIN A FROM MICROBIAL SOURCE</t>
  </si>
  <si>
    <t>P5368-10PAK</t>
  </si>
  <si>
    <t>PHOSPHATE BUFFERED SALINE, BIOPERFORM</t>
  </si>
  <si>
    <t>P8340-5ML</t>
  </si>
  <si>
    <t>Protease Inhibitor Cocktail</t>
  </si>
  <si>
    <t>P8833-25MG</t>
  </si>
  <si>
    <t>PUROMYCIN DIHYDROCHLORIDE FROM FROM STR</t>
  </si>
  <si>
    <t>R4775-1.2ML</t>
  </si>
  <si>
    <t>REDEXTRACT-N-AMP PCR REACTION MIX</t>
  </si>
  <si>
    <t>R4775-12ML</t>
  </si>
  <si>
    <t>S0146-500ML</t>
  </si>
  <si>
    <t>SCHNEIDER'S INSECT MEDIUM INSECT CELL</t>
  </si>
  <si>
    <t>S0389-1KG</t>
  </si>
  <si>
    <t>SUCROSE</t>
  </si>
  <si>
    <t>T3073-30ML</t>
  </si>
  <si>
    <t>TISSUE PREPARATION SOLUTION</t>
  </si>
  <si>
    <t>T9159-250G</t>
  </si>
  <si>
    <t>TRICHLOROACETIC ACID BIOXTRA</t>
  </si>
  <si>
    <t>W4502-1L</t>
  </si>
  <si>
    <t>WATER MOLECULAR BIOLOGY REAGENT</t>
  </si>
  <si>
    <t>XNAT-100RXN</t>
  </si>
  <si>
    <t>REDEXTRACT-N-AMP FOR TISSUE</t>
  </si>
  <si>
    <t>Requested Material/ Product Hierarchy</t>
  </si>
  <si>
    <t>Discount</t>
  </si>
  <si>
    <t>2018 Pricing</t>
  </si>
  <si>
    <t>NYLON MEMBRANES, 1 ROLL</t>
  </si>
  <si>
    <t>151947-10G-GL</t>
  </si>
  <si>
    <t>Methanol-d4, &gt;=99.8 atom % D</t>
  </si>
  <si>
    <t>216763-500ML</t>
  </si>
  <si>
    <t>HYDROGEN PEROXIDE, CONTAINS INHIBITOR, &amp;</t>
  </si>
  <si>
    <t>221228-2.5L-A</t>
  </si>
  <si>
    <t>AMMONIUM HYDROXIDE, A.C.S. REAGENT</t>
  </si>
  <si>
    <t>258105-500ML</t>
  </si>
  <si>
    <t>SULFURIC ACID, 95-98%, A.C.S. REAGENT</t>
  </si>
  <si>
    <t>271004-1L</t>
  </si>
  <si>
    <t>ACETONITRILE, ANHYDROUS, 99.8%</t>
  </si>
  <si>
    <t>293253-4X4L</t>
  </si>
  <si>
    <t>HEXANE, MIXTURE OF ISOMERS, FOR HPLC, &gt;&amp;</t>
  </si>
  <si>
    <t>319902-20L</t>
  </si>
  <si>
    <t>ETHYL ACETATE, ACS REAGENT, &gt;=99.5%</t>
  </si>
  <si>
    <t>319902-4X4L</t>
  </si>
  <si>
    <t>METHANOL, FOR HPLC, &gt;=99.9%</t>
  </si>
  <si>
    <t>444324-10G</t>
  </si>
  <si>
    <t>DICHLOROMETHANE-D2, 99.9 ATOM % D</t>
  </si>
  <si>
    <t>472476-4X4L</t>
  </si>
  <si>
    <t>Chloroform, contains amylenes as stabili</t>
  </si>
  <si>
    <t>611646-10G</t>
  </si>
  <si>
    <t>Methanol-d4, &gt;=99.8 atom % D, contains 0</t>
  </si>
  <si>
    <t>673811-4X4L</t>
  </si>
  <si>
    <t>Diethyl ether, anhydrous, A.C.S. reagent</t>
  </si>
  <si>
    <t>676764-4X4L</t>
  </si>
  <si>
    <t>TETRAHYDROFURAN, ACS REAGENT, &gt;=99.0%, $</t>
  </si>
  <si>
    <t>A1296-1KG</t>
  </si>
  <si>
    <t>AGAR</t>
  </si>
  <si>
    <t>A2220-10ML</t>
  </si>
  <si>
    <t>ANTI-FLAG M2 AFFINITY GEL</t>
  </si>
  <si>
    <t>A9518-25G</t>
  </si>
  <si>
    <t>DIMETHYL SULFOXIDE PLANT CELL CULTURE TE</t>
  </si>
  <si>
    <t>DULBECCO'S MODIFIED EAGLE'S MEDIUM - HIG</t>
  </si>
  <si>
    <t>DULBECCO''S MODIFIED EAGLE''S MEDIUM - H</t>
  </si>
  <si>
    <t>DIMETHYL SULFOXIDE, FOR MOLECULAR BIOLOG</t>
  </si>
  <si>
    <t>DULBECCO''S PHOSPHATE BUFFERED SALINE, M</t>
  </si>
  <si>
    <t>BENZONASE (R) NUCLEASE, RECOMBINANT &amp;</t>
  </si>
  <si>
    <t>E5134-500G</t>
  </si>
  <si>
    <t>EDTA MOLECULAR BIOLOGY REAGENT DISODIUM&amp;</t>
  </si>
  <si>
    <t>L-GLUTAMINE SOLUTION BIOXTRA, 200 MM, &amp;</t>
  </si>
  <si>
    <t>GLYCINE FOR ELECTROPHORESIS</t>
  </si>
  <si>
    <t>H3537-100ML</t>
  </si>
  <si>
    <t>HEPES FREE ACID 1M SOLUTION, BIOTECHNOLO</t>
  </si>
  <si>
    <t>2-PROPANOL, BIOREAGENT, FOR MOLECULAR&amp;</t>
  </si>
  <si>
    <t>L2897-1KG</t>
  </si>
  <si>
    <t>LB BROTH WITH AGAR (LENNOX), POWDER&amp;</t>
  </si>
  <si>
    <t>SODIUM DODECYL SULFATE, BIOREAGENT&amp;</t>
  </si>
  <si>
    <t>M1254-250G</t>
  </si>
  <si>
    <t>MOPS FREE ACID</t>
  </si>
  <si>
    <t>N6658-6X500ML</t>
  </si>
  <si>
    <t>NUTRIENT MIXTURE F-12 HAM, WITH</t>
  </si>
  <si>
    <t>P3296-5ML</t>
  </si>
  <si>
    <t>PROTEIN G-SEPHAROSE 4 FAST FLOW</t>
  </si>
  <si>
    <t>PHOSPHATE BUFFERED SALINE, POWDER&amp;</t>
  </si>
  <si>
    <t>PENICILLIN -STREPTOMYCIN SOLUTION*STABIL</t>
  </si>
  <si>
    <t>P6407-5MG</t>
  </si>
  <si>
    <t>POLY-D-LYSINE HYDROBROMIDE MOL&amp;</t>
  </si>
  <si>
    <t>RPMI-1640 MEDIUM, WITH L-GLUTAMINE AND S</t>
  </si>
  <si>
    <t>S9378-5KG</t>
  </si>
  <si>
    <t>SUCROSE &gt;99.5% (GC)</t>
  </si>
  <si>
    <t>TRYPSIN-EDTA SOLUTION 0.25%, BIOREAGENT,</t>
  </si>
  <si>
    <t>TRIZMA(R) BASE, BIOPERFORMANCE CERTIF&amp;</t>
  </si>
  <si>
    <t>TRIFLUOROACETIC ACID, REAGENTPLUS(R), 9&amp;</t>
  </si>
  <si>
    <t>T8787-100ML</t>
  </si>
  <si>
    <t>TRITON X-100 MOLECULAR BIOLOGY REAGENT</t>
  </si>
  <si>
    <t>Y0626-1KG</t>
  </si>
  <si>
    <t>YEAST NITROGEN BASE WITHOUT AMINO ACIDS&amp;</t>
  </si>
  <si>
    <t>Y0626-250G</t>
  </si>
  <si>
    <t>Y1501-20G</t>
  </si>
  <si>
    <t>YEAST SYNTHEITC DROP-OUT MEDIUM*SUPPLEME</t>
  </si>
  <si>
    <t>WILMAD NMR TUBES, 5MM, PRECISION GRADE,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</si>
</sst>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/>
    <xf numFmtId="10" fontId="0" fillId="0" borderId="0" xfId="0" applyNumberForma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6" sqref="E6"/>
    </sheetView>
  </sheetViews>
  <sheetFormatPr defaultRowHeight="15" x14ac:dyDescent="0.25"/>
  <cols>
    <col min="1" max="1" width="27.5703125" bestFit="1" customWidth="1"/>
    <col min="2" max="2" width="44.140625" customWidth="1"/>
    <col min="4" max="4" width="10.7109375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t="s">
        <v>3</v>
      </c>
      <c r="E1" t="s">
        <v>130</v>
      </c>
    </row>
    <row r="2" spans="1:5" x14ac:dyDescent="0.25">
      <c r="A2" s="3">
        <v>4906837001</v>
      </c>
      <c r="B2" s="4" t="s">
        <v>4</v>
      </c>
      <c r="C2" s="2">
        <f>VLOOKUP(A2,'Sheet 1'!A:C,3,0)</f>
        <v>304</v>
      </c>
      <c r="D2" s="5">
        <f>(C2-E2)/C2</f>
        <v>0.27394736842105266</v>
      </c>
      <c r="E2">
        <f>VLOOKUP(A2,'Sheet 1'!A:E,5,0)</f>
        <v>220.72</v>
      </c>
    </row>
    <row r="3" spans="1:5" x14ac:dyDescent="0.25">
      <c r="A3" s="3">
        <v>5056489001</v>
      </c>
      <c r="B3" s="4" t="s">
        <v>5</v>
      </c>
      <c r="C3" s="2">
        <f>VLOOKUP(A3,'Sheet 1'!A:C,3,0)</f>
        <v>959</v>
      </c>
      <c r="D3" s="5">
        <f t="shared" ref="D3:D32" si="0">(C3-E3)/C3</f>
        <v>1.322210636079244E-2</v>
      </c>
      <c r="E3">
        <f>VLOOKUP(A3,'Sheet 1'!A:E,5,0)</f>
        <v>946.32</v>
      </c>
    </row>
    <row r="4" spans="1:5" x14ac:dyDescent="0.25">
      <c r="A4" s="3">
        <v>6365787001</v>
      </c>
      <c r="B4" s="4" t="s">
        <v>6</v>
      </c>
      <c r="C4" s="2">
        <f>VLOOKUP(A4,'Sheet 1'!A:C,3,0)</f>
        <v>432</v>
      </c>
      <c r="D4" s="5">
        <f t="shared" si="0"/>
        <v>0.12511574074074078</v>
      </c>
      <c r="E4">
        <f>VLOOKUP(A4,'Sheet 1'!A:E,5,0)</f>
        <v>377.95</v>
      </c>
    </row>
    <row r="5" spans="1:5" x14ac:dyDescent="0.25">
      <c r="A5" s="1" t="s">
        <v>7</v>
      </c>
      <c r="B5" s="1" t="s">
        <v>8</v>
      </c>
      <c r="C5" s="2">
        <f>VLOOKUP(A5,'Sheet 1'!A:C,3,0)</f>
        <v>506</v>
      </c>
      <c r="D5" s="5">
        <f t="shared" si="0"/>
        <v>0.87652173913043474</v>
      </c>
      <c r="E5">
        <f>VLOOKUP(A5,'Sheet 1'!A:E,5,0)</f>
        <v>62.48</v>
      </c>
    </row>
    <row r="6" spans="1:5" x14ac:dyDescent="0.25">
      <c r="A6" s="1" t="s">
        <v>9</v>
      </c>
      <c r="B6" s="1" t="s">
        <v>10</v>
      </c>
      <c r="C6" s="2">
        <f>VLOOKUP(A6,'Sheet 1'!A:C,3,0)</f>
        <v>113</v>
      </c>
      <c r="D6" s="5">
        <f t="shared" si="0"/>
        <v>0.77353982300884949</v>
      </c>
      <c r="E6">
        <f>VLOOKUP(A6,'Sheet 1'!A:E,5,0)</f>
        <v>25.59</v>
      </c>
    </row>
    <row r="7" spans="1:5" x14ac:dyDescent="0.25">
      <c r="A7" s="1" t="s">
        <v>11</v>
      </c>
      <c r="B7" s="1" t="s">
        <v>12</v>
      </c>
      <c r="C7" s="2">
        <f>VLOOKUP(A7,'Sheet 1'!A:C,3,0)</f>
        <v>107</v>
      </c>
      <c r="D7" s="5">
        <f t="shared" si="0"/>
        <v>0.68140186915887846</v>
      </c>
      <c r="E7">
        <f>VLOOKUP(A7,'Sheet 1'!A:E,5,0)</f>
        <v>34.090000000000003</v>
      </c>
    </row>
    <row r="8" spans="1:5" x14ac:dyDescent="0.25">
      <c r="A8" s="1" t="s">
        <v>13</v>
      </c>
      <c r="B8" s="1" t="s">
        <v>14</v>
      </c>
      <c r="C8" s="2">
        <f>VLOOKUP(A8,'Sheet 1'!A:C,3,0)</f>
        <v>78</v>
      </c>
      <c r="D8" s="5">
        <f t="shared" si="0"/>
        <v>0.44115384615384612</v>
      </c>
      <c r="E8">
        <f>VLOOKUP(A8,'Sheet 1'!A:E,5,0)</f>
        <v>43.59</v>
      </c>
    </row>
    <row r="9" spans="1:5" x14ac:dyDescent="0.25">
      <c r="A9" s="1" t="s">
        <v>15</v>
      </c>
      <c r="B9" s="1" t="s">
        <v>16</v>
      </c>
      <c r="C9" s="2">
        <f>VLOOKUP(A9,'Sheet 1'!A:C,3,0)</f>
        <v>44.5</v>
      </c>
      <c r="D9" s="5">
        <f t="shared" si="0"/>
        <v>0.12471910112359544</v>
      </c>
      <c r="E9">
        <f>VLOOKUP(A9,'Sheet 1'!A:E,5,0)</f>
        <v>38.950000000000003</v>
      </c>
    </row>
    <row r="10" spans="1:5" x14ac:dyDescent="0.25">
      <c r="A10" s="1" t="s">
        <v>17</v>
      </c>
      <c r="B10" s="1" t="s">
        <v>18</v>
      </c>
      <c r="C10" s="2">
        <f>VLOOKUP(A10,'Sheet 1'!A:C,3,0)</f>
        <v>27.25</v>
      </c>
      <c r="D10" s="5">
        <f t="shared" si="0"/>
        <v>0.87045871559633026</v>
      </c>
      <c r="E10">
        <f>VLOOKUP(A10,'Sheet 1'!A:E,5,0)</f>
        <v>3.53</v>
      </c>
    </row>
    <row r="11" spans="1:5" x14ac:dyDescent="0.25">
      <c r="A11" s="1" t="s">
        <v>19</v>
      </c>
      <c r="B11" s="1" t="s">
        <v>20</v>
      </c>
      <c r="C11" s="2">
        <f>VLOOKUP(A11,'Sheet 1'!A:C,3,0)</f>
        <v>134</v>
      </c>
      <c r="D11" s="5">
        <f t="shared" si="0"/>
        <v>0.83858208955223879</v>
      </c>
      <c r="E11">
        <f>VLOOKUP(A11,'Sheet 1'!A:E,5,0)</f>
        <v>21.63</v>
      </c>
    </row>
    <row r="12" spans="1:5" x14ac:dyDescent="0.25">
      <c r="A12" s="1" t="s">
        <v>21</v>
      </c>
      <c r="B12" s="1" t="s">
        <v>22</v>
      </c>
      <c r="C12" s="2">
        <f>VLOOKUP(A12,'Sheet 1'!A:C,3,0)</f>
        <v>81</v>
      </c>
      <c r="D12" s="5">
        <f t="shared" si="0"/>
        <v>0.59283950617283954</v>
      </c>
      <c r="E12">
        <f>VLOOKUP(A12,'Sheet 1'!A:E,5,0)</f>
        <v>32.979999999999997</v>
      </c>
    </row>
    <row r="13" spans="1:5" x14ac:dyDescent="0.25">
      <c r="A13" s="1" t="s">
        <v>23</v>
      </c>
      <c r="B13" s="1" t="s">
        <v>24</v>
      </c>
      <c r="C13" s="2">
        <f>VLOOKUP(A13,'Sheet 1'!A:C,3,0)</f>
        <v>24.25</v>
      </c>
      <c r="D13" s="5">
        <f t="shared" si="0"/>
        <v>0.84659793814432993</v>
      </c>
      <c r="E13">
        <f>VLOOKUP(A13,'Sheet 1'!A:E,5,0)</f>
        <v>3.72</v>
      </c>
    </row>
    <row r="14" spans="1:5" x14ac:dyDescent="0.25">
      <c r="A14" s="1" t="s">
        <v>25</v>
      </c>
      <c r="B14" s="1" t="s">
        <v>26</v>
      </c>
      <c r="C14" s="2">
        <f>VLOOKUP(A14,'Sheet 1'!A:C,3,0)</f>
        <v>262</v>
      </c>
      <c r="D14" s="5">
        <f t="shared" si="0"/>
        <v>0.10633587786259548</v>
      </c>
      <c r="E14">
        <f>VLOOKUP(A14,'Sheet 1'!A:E,5,0)</f>
        <v>234.14</v>
      </c>
    </row>
    <row r="15" spans="1:5" x14ac:dyDescent="0.25">
      <c r="A15" s="1" t="s">
        <v>27</v>
      </c>
      <c r="B15" s="1" t="s">
        <v>28</v>
      </c>
      <c r="C15" s="2">
        <f>VLOOKUP(A15,'Sheet 1'!A:C,3,0)</f>
        <v>748</v>
      </c>
      <c r="D15" s="5">
        <f t="shared" si="0"/>
        <v>0.78314171122994647</v>
      </c>
      <c r="E15">
        <f>VLOOKUP(A15,'Sheet 1'!A:E,5,0)</f>
        <v>162.21</v>
      </c>
    </row>
    <row r="16" spans="1:5" x14ac:dyDescent="0.25">
      <c r="A16" s="1" t="s">
        <v>29</v>
      </c>
      <c r="B16" s="1" t="s">
        <v>30</v>
      </c>
      <c r="C16" s="2">
        <f>VLOOKUP(A16,'Sheet 1'!A:C,3,0)</f>
        <v>136</v>
      </c>
      <c r="D16" s="5">
        <f t="shared" si="0"/>
        <v>0.66235294117647059</v>
      </c>
      <c r="E16">
        <f>VLOOKUP(A16,'Sheet 1'!A:E,5,0)</f>
        <v>45.92</v>
      </c>
    </row>
    <row r="17" spans="1:5" x14ac:dyDescent="0.25">
      <c r="A17" s="6" t="s">
        <v>31</v>
      </c>
      <c r="B17" s="7" t="s">
        <v>32</v>
      </c>
      <c r="C17" s="2">
        <f>VLOOKUP(A17,'Sheet 1'!A:C,3,0)</f>
        <v>45</v>
      </c>
      <c r="D17" s="5">
        <f t="shared" si="0"/>
        <v>0.83644444444444443</v>
      </c>
      <c r="E17">
        <f>VLOOKUP(A17,'Sheet 1'!A:E,5,0)</f>
        <v>7.36</v>
      </c>
    </row>
    <row r="18" spans="1:5" x14ac:dyDescent="0.25">
      <c r="A18" s="1" t="s">
        <v>33</v>
      </c>
      <c r="B18" s="1" t="s">
        <v>34</v>
      </c>
      <c r="C18" s="2">
        <f>VLOOKUP(A18,'Sheet 1'!A:C,3,0)</f>
        <v>460.5</v>
      </c>
      <c r="D18" s="5">
        <f t="shared" si="0"/>
        <v>0.1084256243213898</v>
      </c>
      <c r="E18">
        <f>VLOOKUP(A18,'Sheet 1'!A:E,5,0)</f>
        <v>410.57</v>
      </c>
    </row>
    <row r="19" spans="1:5" x14ac:dyDescent="0.25">
      <c r="A19" s="1" t="s">
        <v>35</v>
      </c>
      <c r="B19" s="1" t="s">
        <v>36</v>
      </c>
      <c r="C19" s="2">
        <f>VLOOKUP(A19,'Sheet 1'!A:C,3,0)</f>
        <v>136</v>
      </c>
      <c r="D19" s="5">
        <f t="shared" si="0"/>
        <v>0.6324264705882352</v>
      </c>
      <c r="E19">
        <f>VLOOKUP(A19,'Sheet 1'!A:E,5,0)</f>
        <v>49.99</v>
      </c>
    </row>
    <row r="20" spans="1:5" x14ac:dyDescent="0.25">
      <c r="A20" s="1" t="s">
        <v>37</v>
      </c>
      <c r="B20" s="1" t="s">
        <v>38</v>
      </c>
      <c r="C20" s="2">
        <f>VLOOKUP(A20,'Sheet 1'!A:C,3,0)</f>
        <v>64</v>
      </c>
      <c r="D20" s="5">
        <f t="shared" si="0"/>
        <v>0.62593750000000004</v>
      </c>
      <c r="E20">
        <f>VLOOKUP(A20,'Sheet 1'!A:E,5,0)</f>
        <v>23.94</v>
      </c>
    </row>
    <row r="21" spans="1:5" x14ac:dyDescent="0.25">
      <c r="A21" s="1" t="s">
        <v>39</v>
      </c>
      <c r="B21" s="1" t="s">
        <v>40</v>
      </c>
      <c r="C21" s="2">
        <f>VLOOKUP(A21,'Sheet 1'!A:C,3,0)</f>
        <v>483</v>
      </c>
      <c r="D21" s="5">
        <f t="shared" si="0"/>
        <v>0.88163561076604546</v>
      </c>
      <c r="E21">
        <f>VLOOKUP(A21,'Sheet 1'!A:E,5,0)</f>
        <v>57.17</v>
      </c>
    </row>
    <row r="22" spans="1:5" x14ac:dyDescent="0.25">
      <c r="A22" s="1" t="s">
        <v>41</v>
      </c>
      <c r="B22" s="1" t="s">
        <v>42</v>
      </c>
      <c r="C22" s="2">
        <f>VLOOKUP(A22,'Sheet 1'!A:C,3,0)</f>
        <v>63.5</v>
      </c>
      <c r="D22" s="5">
        <f t="shared" si="0"/>
        <v>0.66582677165354331</v>
      </c>
      <c r="E22">
        <f>VLOOKUP(A22,'Sheet 1'!A:E,5,0)</f>
        <v>21.22</v>
      </c>
    </row>
    <row r="23" spans="1:5" x14ac:dyDescent="0.25">
      <c r="A23" s="1" t="s">
        <v>43</v>
      </c>
      <c r="B23" s="1" t="s">
        <v>44</v>
      </c>
      <c r="C23" s="2">
        <f>VLOOKUP(A23,'Sheet 1'!A:C,3,0)</f>
        <v>29</v>
      </c>
      <c r="D23" s="5">
        <f t="shared" si="0"/>
        <v>0.63310344827586207</v>
      </c>
      <c r="E23">
        <f>VLOOKUP(A23,'Sheet 1'!A:E,5,0)</f>
        <v>10.64</v>
      </c>
    </row>
    <row r="24" spans="1:5" x14ac:dyDescent="0.25">
      <c r="A24" s="1" t="s">
        <v>45</v>
      </c>
      <c r="B24" s="1" t="s">
        <v>46</v>
      </c>
      <c r="C24" s="2">
        <f>VLOOKUP(A24,'Sheet 1'!A:C,3,0)</f>
        <v>98</v>
      </c>
      <c r="D24" s="5">
        <f t="shared" si="0"/>
        <v>0.51918367346938776</v>
      </c>
      <c r="E24">
        <f>VLOOKUP(A24,'Sheet 1'!A:E,5,0)</f>
        <v>47.12</v>
      </c>
    </row>
    <row r="25" spans="1:5" x14ac:dyDescent="0.25">
      <c r="A25" s="4" t="s">
        <v>47</v>
      </c>
      <c r="B25" s="4" t="s">
        <v>48</v>
      </c>
      <c r="C25" s="2">
        <f>VLOOKUP(A25,'Sheet 1'!A:C,3,0)</f>
        <v>923</v>
      </c>
      <c r="D25" s="5">
        <f t="shared" si="0"/>
        <v>0.12536294691224273</v>
      </c>
      <c r="E25">
        <f>VLOOKUP(A25,'Sheet 1'!A:E,5,0)</f>
        <v>807.29</v>
      </c>
    </row>
    <row r="26" spans="1:5" x14ac:dyDescent="0.25">
      <c r="A26" s="1" t="s">
        <v>49</v>
      </c>
      <c r="B26" s="1" t="s">
        <v>50</v>
      </c>
      <c r="C26" s="2">
        <f>VLOOKUP(A26,'Sheet 1'!A:C,3,0)</f>
        <v>27.25</v>
      </c>
      <c r="D26" s="5">
        <f t="shared" si="0"/>
        <v>0.83266055045871568</v>
      </c>
      <c r="E26">
        <f>VLOOKUP(A26,'Sheet 1'!A:E,5,0)</f>
        <v>4.5599999999999996</v>
      </c>
    </row>
    <row r="27" spans="1:5" x14ac:dyDescent="0.25">
      <c r="A27" s="1" t="s">
        <v>51</v>
      </c>
      <c r="B27" s="1" t="s">
        <v>52</v>
      </c>
      <c r="C27" s="2">
        <f>VLOOKUP(A27,'Sheet 1'!A:C,3,0)</f>
        <v>98</v>
      </c>
      <c r="D27" s="5">
        <f t="shared" si="0"/>
        <v>0.63030612244897966</v>
      </c>
      <c r="E27">
        <f>VLOOKUP(A27,'Sheet 1'!A:E,5,0)</f>
        <v>36.229999999999997</v>
      </c>
    </row>
    <row r="28" spans="1:5" x14ac:dyDescent="0.25">
      <c r="A28" s="1" t="s">
        <v>53</v>
      </c>
      <c r="B28" s="1" t="s">
        <v>54</v>
      </c>
      <c r="C28" s="2">
        <f>VLOOKUP(A28,'Sheet 1'!A:C,3,0)</f>
        <v>18.5</v>
      </c>
      <c r="D28" s="5">
        <f t="shared" si="0"/>
        <v>0.38378378378378375</v>
      </c>
      <c r="E28">
        <f>VLOOKUP(A28,'Sheet 1'!A:E,5,0)</f>
        <v>11.4</v>
      </c>
    </row>
    <row r="29" spans="1:5" x14ac:dyDescent="0.25">
      <c r="A29" s="1" t="s">
        <v>55</v>
      </c>
      <c r="B29" s="1" t="s">
        <v>56</v>
      </c>
      <c r="C29" s="2">
        <f>VLOOKUP(A29,'Sheet 1'!A:C,3,0)</f>
        <v>183</v>
      </c>
      <c r="D29" s="5">
        <f t="shared" si="0"/>
        <v>0.64688524590163932</v>
      </c>
      <c r="E29">
        <f>VLOOKUP(A29,'Sheet 1'!A:E,5,0)</f>
        <v>64.62</v>
      </c>
    </row>
    <row r="30" spans="1:5" x14ac:dyDescent="0.25">
      <c r="A30" s="1" t="s">
        <v>57</v>
      </c>
      <c r="B30" s="1" t="s">
        <v>58</v>
      </c>
      <c r="C30" s="2">
        <f>VLOOKUP(A30,'Sheet 1'!A:C,3,0)</f>
        <v>96</v>
      </c>
      <c r="D30" s="5">
        <f t="shared" si="0"/>
        <v>0.39218749999999997</v>
      </c>
      <c r="E30">
        <f>VLOOKUP(A30,'Sheet 1'!A:E,5,0)</f>
        <v>58.35</v>
      </c>
    </row>
    <row r="31" spans="1:5" x14ac:dyDescent="0.25">
      <c r="A31" s="1" t="s">
        <v>59</v>
      </c>
      <c r="B31" s="1" t="s">
        <v>60</v>
      </c>
      <c r="C31" s="2">
        <f>VLOOKUP(A31,'Sheet 1'!A:C,3,0)</f>
        <v>94</v>
      </c>
      <c r="D31" s="5">
        <f t="shared" si="0"/>
        <v>0.75648936170212766</v>
      </c>
      <c r="E31">
        <f>VLOOKUP(A31,'Sheet 1'!A:E,5,0)</f>
        <v>22.89</v>
      </c>
    </row>
    <row r="32" spans="1:5" x14ac:dyDescent="0.25">
      <c r="A32" s="1" t="s">
        <v>61</v>
      </c>
      <c r="B32" s="1" t="s">
        <v>62</v>
      </c>
      <c r="C32" s="2">
        <f>VLOOKUP(A32,'Sheet 1'!A:C,3,0)</f>
        <v>142</v>
      </c>
      <c r="D32" s="5">
        <f t="shared" si="0"/>
        <v>0.33380281690140851</v>
      </c>
      <c r="E32">
        <f>VLOOKUP(A32,'Sheet 1'!A:E,5,0)</f>
        <v>94.6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29" sqref="E29"/>
    </sheetView>
  </sheetViews>
  <sheetFormatPr defaultRowHeight="15" x14ac:dyDescent="0.25"/>
  <cols>
    <col min="1" max="1" width="17.28515625" style="9" customWidth="1"/>
    <col min="2" max="2" width="45.5703125" style="9" customWidth="1"/>
    <col min="3" max="4" width="9.140625" style="9"/>
    <col min="5" max="5" width="12" style="9" customWidth="1"/>
    <col min="6" max="16384" width="9.140625" style="9"/>
  </cols>
  <sheetData>
    <row r="1" spans="1:5" x14ac:dyDescent="0.25">
      <c r="A1" s="9" t="s">
        <v>128</v>
      </c>
      <c r="B1" s="9" t="s">
        <v>1</v>
      </c>
      <c r="C1" s="9" t="s">
        <v>2</v>
      </c>
      <c r="D1" s="9" t="s">
        <v>129</v>
      </c>
      <c r="E1" s="9" t="s">
        <v>130</v>
      </c>
    </row>
    <row r="2" spans="1:5" x14ac:dyDescent="0.25">
      <c r="A2" s="9">
        <v>11417240001</v>
      </c>
      <c r="B2" s="9" t="s">
        <v>131</v>
      </c>
      <c r="C2" s="9">
        <v>609</v>
      </c>
      <c r="D2" s="10">
        <v>0.1411</v>
      </c>
      <c r="E2" s="9">
        <v>523.08000000000004</v>
      </c>
    </row>
    <row r="3" spans="1:5" x14ac:dyDescent="0.25">
      <c r="A3" s="9" t="s">
        <v>132</v>
      </c>
      <c r="B3" s="9" t="s">
        <v>133</v>
      </c>
      <c r="C3" s="9">
        <v>143</v>
      </c>
      <c r="D3" s="10">
        <v>0.77739999999999998</v>
      </c>
      <c r="E3" s="9">
        <v>31.83</v>
      </c>
    </row>
    <row r="4" spans="1:5" x14ac:dyDescent="0.25">
      <c r="A4" s="9" t="s">
        <v>134</v>
      </c>
      <c r="B4" s="9" t="s">
        <v>135</v>
      </c>
      <c r="C4" s="9">
        <v>126</v>
      </c>
      <c r="D4" s="10">
        <v>0.49480000000000002</v>
      </c>
      <c r="E4" s="9">
        <v>63.65</v>
      </c>
    </row>
    <row r="5" spans="1:5" x14ac:dyDescent="0.25">
      <c r="A5" s="9" t="s">
        <v>136</v>
      </c>
      <c r="B5" s="9" t="s">
        <v>137</v>
      </c>
      <c r="C5" s="9">
        <v>126</v>
      </c>
      <c r="D5" s="10">
        <v>0.76370000000000005</v>
      </c>
      <c r="E5" s="9">
        <v>29.78</v>
      </c>
    </row>
    <row r="6" spans="1:5" x14ac:dyDescent="0.25">
      <c r="A6" s="9" t="s">
        <v>138</v>
      </c>
      <c r="B6" s="9" t="s">
        <v>139</v>
      </c>
      <c r="C6" s="9">
        <v>63</v>
      </c>
      <c r="D6" s="10">
        <v>0.70189999999999997</v>
      </c>
      <c r="E6" s="9">
        <v>18.78</v>
      </c>
    </row>
    <row r="7" spans="1:5" x14ac:dyDescent="0.25">
      <c r="A7" s="9" t="s">
        <v>140</v>
      </c>
      <c r="B7" s="9" t="s">
        <v>141</v>
      </c>
      <c r="C7" s="9">
        <v>157</v>
      </c>
      <c r="D7" s="10">
        <v>0.77700000000000002</v>
      </c>
      <c r="E7" s="9">
        <v>35.01</v>
      </c>
    </row>
    <row r="8" spans="1:5" x14ac:dyDescent="0.25">
      <c r="A8" s="9" t="s">
        <v>142</v>
      </c>
      <c r="B8" s="9" t="s">
        <v>143</v>
      </c>
      <c r="C8" s="9">
        <v>550</v>
      </c>
      <c r="D8" s="10">
        <v>0.85470000000000002</v>
      </c>
      <c r="E8" s="9">
        <v>79.94</v>
      </c>
    </row>
    <row r="9" spans="1:5" x14ac:dyDescent="0.25">
      <c r="A9" s="9" t="s">
        <v>144</v>
      </c>
      <c r="B9" s="9" t="s">
        <v>145</v>
      </c>
      <c r="C9" s="9">
        <v>963</v>
      </c>
      <c r="D9" s="10">
        <v>0.90400000000000003</v>
      </c>
      <c r="E9" s="9">
        <v>92.4</v>
      </c>
    </row>
    <row r="10" spans="1:5" x14ac:dyDescent="0.25">
      <c r="A10" s="9" t="s">
        <v>146</v>
      </c>
      <c r="B10" s="9" t="s">
        <v>145</v>
      </c>
      <c r="C10" s="9">
        <v>932</v>
      </c>
      <c r="D10" s="10">
        <v>0.9032</v>
      </c>
      <c r="E10" s="9">
        <v>90.18</v>
      </c>
    </row>
    <row r="11" spans="1:5" x14ac:dyDescent="0.25">
      <c r="A11" s="9" t="s">
        <v>148</v>
      </c>
      <c r="B11" s="9" t="s">
        <v>149</v>
      </c>
      <c r="C11" s="9">
        <v>211</v>
      </c>
      <c r="D11" s="10">
        <v>0.75590000000000002</v>
      </c>
      <c r="E11" s="9">
        <v>51.51</v>
      </c>
    </row>
    <row r="12" spans="1:5" x14ac:dyDescent="0.25">
      <c r="A12" s="9" t="s">
        <v>150</v>
      </c>
      <c r="B12" s="9" t="s">
        <v>151</v>
      </c>
      <c r="C12" s="9">
        <v>571</v>
      </c>
      <c r="D12" s="10">
        <v>0.71140000000000003</v>
      </c>
      <c r="E12" s="9">
        <v>164.8</v>
      </c>
    </row>
    <row r="13" spans="1:5" x14ac:dyDescent="0.25">
      <c r="A13" s="9" t="s">
        <v>152</v>
      </c>
      <c r="B13" s="9" t="s">
        <v>153</v>
      </c>
      <c r="C13" s="9">
        <v>148</v>
      </c>
      <c r="D13" s="10">
        <v>0.66510000000000002</v>
      </c>
      <c r="E13" s="9">
        <v>49.56</v>
      </c>
    </row>
    <row r="14" spans="1:5" x14ac:dyDescent="0.25">
      <c r="A14" s="9" t="s">
        <v>154</v>
      </c>
      <c r="B14" s="9" t="s">
        <v>155</v>
      </c>
      <c r="C14" s="9">
        <v>878</v>
      </c>
      <c r="D14" s="10">
        <v>0.78890000000000005</v>
      </c>
      <c r="E14" s="9">
        <v>185.35</v>
      </c>
    </row>
    <row r="15" spans="1:5" x14ac:dyDescent="0.25">
      <c r="A15" s="9" t="s">
        <v>156</v>
      </c>
      <c r="B15" s="9" t="s">
        <v>157</v>
      </c>
      <c r="C15" s="11">
        <v>1094</v>
      </c>
      <c r="D15" s="10">
        <v>0.81379999999999997</v>
      </c>
      <c r="E15" s="9">
        <v>203.69</v>
      </c>
    </row>
    <row r="16" spans="1:5" x14ac:dyDescent="0.25">
      <c r="A16" s="9" t="s">
        <v>158</v>
      </c>
      <c r="B16" s="9" t="s">
        <v>159</v>
      </c>
      <c r="C16" s="9">
        <v>312</v>
      </c>
      <c r="D16" s="10">
        <v>0.70640000000000003</v>
      </c>
      <c r="E16" s="9">
        <v>91.61</v>
      </c>
    </row>
    <row r="17" spans="1:5" x14ac:dyDescent="0.25">
      <c r="A17" s="9" t="s">
        <v>160</v>
      </c>
      <c r="B17" s="9" t="s">
        <v>161</v>
      </c>
      <c r="C17" s="11">
        <v>2120</v>
      </c>
      <c r="D17" s="10">
        <v>0.1918</v>
      </c>
      <c r="E17" s="11">
        <v>1713.35</v>
      </c>
    </row>
    <row r="18" spans="1:5" x14ac:dyDescent="0.25">
      <c r="A18" s="9" t="s">
        <v>162</v>
      </c>
      <c r="B18" s="9" t="s">
        <v>12</v>
      </c>
      <c r="C18" s="9">
        <v>351</v>
      </c>
      <c r="D18" s="10">
        <v>0.84889999999999999</v>
      </c>
      <c r="E18" s="9">
        <v>53.05</v>
      </c>
    </row>
    <row r="19" spans="1:5" x14ac:dyDescent="0.25">
      <c r="A19" s="9" t="s">
        <v>169</v>
      </c>
      <c r="B19" s="9" t="s">
        <v>170</v>
      </c>
      <c r="C19" s="9">
        <v>159</v>
      </c>
      <c r="D19" s="10">
        <v>0.89970000000000006</v>
      </c>
      <c r="E19" s="9">
        <v>15.94</v>
      </c>
    </row>
    <row r="20" spans="1:5" x14ac:dyDescent="0.25">
      <c r="A20" s="9" t="s">
        <v>173</v>
      </c>
      <c r="B20" s="9" t="s">
        <v>174</v>
      </c>
      <c r="C20" s="9">
        <v>67.5</v>
      </c>
      <c r="D20" s="10">
        <v>0.68559999999999999</v>
      </c>
      <c r="E20" s="9">
        <v>21.22</v>
      </c>
    </row>
    <row r="21" spans="1:5" x14ac:dyDescent="0.25">
      <c r="A21" s="9" t="s">
        <v>176</v>
      </c>
      <c r="B21" s="9" t="s">
        <v>177</v>
      </c>
      <c r="C21" s="9">
        <v>233</v>
      </c>
      <c r="D21" s="10">
        <v>0.65849999999999997</v>
      </c>
      <c r="E21" s="9">
        <v>79.569999999999993</v>
      </c>
    </row>
    <row r="22" spans="1:5" x14ac:dyDescent="0.25">
      <c r="A22" s="9" t="s">
        <v>179</v>
      </c>
      <c r="B22" s="9" t="s">
        <v>180</v>
      </c>
      <c r="C22" s="9">
        <v>238</v>
      </c>
      <c r="D22" s="10">
        <v>0.71930000000000005</v>
      </c>
      <c r="E22" s="9">
        <v>66.81</v>
      </c>
    </row>
    <row r="23" spans="1:5" x14ac:dyDescent="0.25">
      <c r="A23" s="9" t="s">
        <v>181</v>
      </c>
      <c r="B23" s="9" t="s">
        <v>182</v>
      </c>
      <c r="C23" s="9">
        <v>161</v>
      </c>
      <c r="D23" s="10">
        <v>0.83189999999999997</v>
      </c>
      <c r="E23" s="9">
        <v>27.06</v>
      </c>
    </row>
    <row r="24" spans="1:5" x14ac:dyDescent="0.25">
      <c r="A24" s="9" t="s">
        <v>183</v>
      </c>
      <c r="B24" s="9" t="s">
        <v>184</v>
      </c>
      <c r="C24" s="9">
        <v>983</v>
      </c>
      <c r="D24" s="10">
        <v>0.35249999999999998</v>
      </c>
      <c r="E24" s="9">
        <v>636.54</v>
      </c>
    </row>
    <row r="25" spans="1:5" x14ac:dyDescent="0.25">
      <c r="A25" s="9" t="s">
        <v>187</v>
      </c>
      <c r="B25" s="9" t="s">
        <v>188</v>
      </c>
      <c r="C25" s="9">
        <v>80.5</v>
      </c>
      <c r="D25" s="10">
        <v>0.78920000000000001</v>
      </c>
      <c r="E25" s="9">
        <v>16.97</v>
      </c>
    </row>
    <row r="26" spans="1:5" x14ac:dyDescent="0.25">
      <c r="A26" s="9" t="s">
        <v>190</v>
      </c>
      <c r="B26" s="9" t="s">
        <v>191</v>
      </c>
      <c r="C26" s="9">
        <v>251.5</v>
      </c>
      <c r="D26" s="10">
        <v>0.69630000000000003</v>
      </c>
      <c r="E26" s="9">
        <v>76.38</v>
      </c>
    </row>
    <row r="27" spans="1:5" x14ac:dyDescent="0.25">
      <c r="A27" s="9" t="s">
        <v>195</v>
      </c>
      <c r="B27" s="9" t="s">
        <v>196</v>
      </c>
      <c r="C27" s="9">
        <v>48.5</v>
      </c>
      <c r="D27" s="10">
        <v>0.75960000000000005</v>
      </c>
      <c r="E27" s="9">
        <v>11.66</v>
      </c>
    </row>
    <row r="28" spans="1:5" x14ac:dyDescent="0.25">
      <c r="A28" s="9" t="s">
        <v>124</v>
      </c>
      <c r="B28" s="9" t="s">
        <v>125</v>
      </c>
      <c r="C28" s="9">
        <v>74</v>
      </c>
      <c r="D28" s="10">
        <v>0.55079999999999996</v>
      </c>
      <c r="E28" s="9">
        <v>33.24</v>
      </c>
    </row>
    <row r="29" spans="1:5" x14ac:dyDescent="0.25">
      <c r="A29" s="9" t="s">
        <v>197</v>
      </c>
      <c r="B29" s="9" t="s">
        <v>198</v>
      </c>
      <c r="C29" s="9">
        <v>645</v>
      </c>
      <c r="D29" s="10">
        <v>0.40789999999999998</v>
      </c>
      <c r="E29" s="9">
        <v>381.92</v>
      </c>
    </row>
    <row r="30" spans="1:5" x14ac:dyDescent="0.25">
      <c r="A30" s="9" t="s">
        <v>199</v>
      </c>
      <c r="B30" s="9" t="s">
        <v>198</v>
      </c>
      <c r="C30" s="9">
        <v>192</v>
      </c>
      <c r="D30" s="10">
        <v>0.44740000000000002</v>
      </c>
      <c r="E30" s="9">
        <v>106.09</v>
      </c>
    </row>
    <row r="31" spans="1:5" x14ac:dyDescent="0.25">
      <c r="A31" s="9" t="s">
        <v>200</v>
      </c>
      <c r="B31" s="9" t="s">
        <v>201</v>
      </c>
      <c r="C31" s="9">
        <v>132</v>
      </c>
      <c r="D31" s="10">
        <v>0.59809999999999997</v>
      </c>
      <c r="E31" s="9">
        <v>53.05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1" workbookViewId="0">
      <selection activeCell="E4" sqref="E4"/>
    </sheetView>
  </sheetViews>
  <sheetFormatPr defaultRowHeight="15" x14ac:dyDescent="0.25"/>
  <cols>
    <col min="1" max="1" width="17.28515625" style="9" customWidth="1"/>
    <col min="2" max="2" width="45.5703125" style="9" customWidth="1"/>
    <col min="3" max="4" width="9.140625" style="9"/>
    <col min="5" max="5" width="12" style="9" customWidth="1"/>
    <col min="6" max="16384" width="9.140625" style="9"/>
  </cols>
  <sheetData>
    <row r="1" spans="1:6" x14ac:dyDescent="0.25">
      <c r="A1" s="9" t="s">
        <v>128</v>
      </c>
      <c r="B1" s="9" t="s">
        <v>1</v>
      </c>
      <c r="C1" s="9" t="s">
        <v>2</v>
      </c>
      <c r="D1" s="9" t="s">
        <v>129</v>
      </c>
      <c r="E1" s="9" t="s">
        <v>130</v>
      </c>
    </row>
    <row r="2" spans="1:6" x14ac:dyDescent="0.25">
      <c r="A2" s="9" t="s">
        <v>37</v>
      </c>
      <c r="B2" s="9" t="s">
        <v>175</v>
      </c>
      <c r="C2" s="9">
        <v>64</v>
      </c>
      <c r="D2" s="10">
        <v>0.62590000000000001</v>
      </c>
      <c r="E2" s="9">
        <v>23.94</v>
      </c>
      <c r="F2" s="9" t="str">
        <f>VLOOKUP(A2,Stocked!A:B,2,0)</f>
        <v>2-PROPANOL, BIOREAGENT, FOR MOLECULAR</v>
      </c>
    </row>
    <row r="3" spans="1:6" x14ac:dyDescent="0.25">
      <c r="A3" s="9" t="s">
        <v>9</v>
      </c>
      <c r="B3" s="9" t="s">
        <v>10</v>
      </c>
      <c r="C3" s="9">
        <v>113</v>
      </c>
      <c r="D3" s="10">
        <v>0.77349999999999997</v>
      </c>
      <c r="E3" s="9">
        <v>25.59</v>
      </c>
      <c r="F3" s="9" t="str">
        <f>VLOOKUP(A3,Stocked!A:B,2,0)</f>
        <v>ACETIC ACID, ACS REAGENT, &gt;=99.7%</v>
      </c>
    </row>
    <row r="4" spans="1:6" x14ac:dyDescent="0.25">
      <c r="A4" s="9" t="s">
        <v>11</v>
      </c>
      <c r="B4" s="9" t="s">
        <v>12</v>
      </c>
      <c r="C4" s="9">
        <v>107</v>
      </c>
      <c r="D4" s="10">
        <v>0.68140000000000001</v>
      </c>
      <c r="E4" s="9">
        <v>34.090000000000003</v>
      </c>
      <c r="F4" s="9" t="str">
        <f>VLOOKUP(A4,Stocked!A:B,2,0)</f>
        <v>AMPICILLIN SODIUM CRYSTALLINE</v>
      </c>
    </row>
    <row r="5" spans="1:6" x14ac:dyDescent="0.25">
      <c r="A5" s="9" t="s">
        <v>25</v>
      </c>
      <c r="B5" s="9" t="s">
        <v>168</v>
      </c>
      <c r="C5" s="9">
        <v>262</v>
      </c>
      <c r="D5" s="10">
        <v>0.10630000000000001</v>
      </c>
      <c r="E5" s="9">
        <v>234.14</v>
      </c>
      <c r="F5" s="9" t="str">
        <f>VLOOKUP(A5,Stocked!A:B,2,0)</f>
        <v>BENZONASE (R) NUCLEASE, RECOMBINANT EXPR</v>
      </c>
    </row>
    <row r="6" spans="1:6" x14ac:dyDescent="0.25">
      <c r="A6" s="9">
        <v>5056489001</v>
      </c>
      <c r="B6" s="9" t="s">
        <v>5</v>
      </c>
      <c r="C6" s="9">
        <v>959</v>
      </c>
      <c r="D6" s="10">
        <v>1.32E-2</v>
      </c>
      <c r="E6" s="9">
        <v>946.32</v>
      </c>
      <c r="F6" s="9" t="str">
        <f>VLOOKUP(A6,Stocked!A:B,2,0)</f>
        <v>cOmplete(TM), EDTA-free Protease Inhibit</v>
      </c>
    </row>
    <row r="7" spans="1:6" x14ac:dyDescent="0.25">
      <c r="A7" s="9" t="s">
        <v>27</v>
      </c>
      <c r="B7" s="9" t="s">
        <v>28</v>
      </c>
      <c r="C7" s="9">
        <v>748</v>
      </c>
      <c r="D7" s="10">
        <v>0.78310000000000002</v>
      </c>
      <c r="E7" s="9">
        <v>162.21</v>
      </c>
      <c r="F7" s="9" t="str">
        <f>VLOOKUP(A7,Stocked!A:B,2,0)</f>
        <v>D-(+)-GALACTOSE, &gt;= 99%</v>
      </c>
    </row>
    <row r="8" spans="1:6" x14ac:dyDescent="0.25">
      <c r="A8" s="9" t="s">
        <v>13</v>
      </c>
      <c r="B8" s="9" t="s">
        <v>163</v>
      </c>
      <c r="C8" s="9">
        <v>78</v>
      </c>
      <c r="D8" s="10">
        <v>0.44119999999999998</v>
      </c>
      <c r="E8" s="9">
        <v>43.59</v>
      </c>
      <c r="F8" s="9" t="str">
        <f>VLOOKUP(A8,Stocked!A:B,2,0)</f>
        <v>DIMETHYL SULFOXIDE PLANT CELL CULTURETES</v>
      </c>
    </row>
    <row r="9" spans="1:6" x14ac:dyDescent="0.25">
      <c r="A9" s="9" t="s">
        <v>21</v>
      </c>
      <c r="B9" s="9" t="s">
        <v>166</v>
      </c>
      <c r="C9" s="9">
        <v>81</v>
      </c>
      <c r="D9" s="10">
        <v>0.59279999999999999</v>
      </c>
      <c r="E9" s="9">
        <v>32.979999999999997</v>
      </c>
      <c r="F9" s="9" t="str">
        <f>VLOOKUP(A9,Stocked!A:B,2,0)</f>
        <v>DIMETHYL SULFOXIDE, BIOREAGENT</v>
      </c>
    </row>
    <row r="10" spans="1:6" x14ac:dyDescent="0.25">
      <c r="A10" s="9" t="s">
        <v>15</v>
      </c>
      <c r="B10" s="9" t="s">
        <v>164</v>
      </c>
      <c r="C10" s="9">
        <v>44.5</v>
      </c>
      <c r="D10" s="10">
        <v>0.12470000000000001</v>
      </c>
      <c r="E10" s="9">
        <v>38.950000000000003</v>
      </c>
      <c r="F10" s="9" t="str">
        <f>VLOOKUP(A10,Stocked!A:B,2,0)</f>
        <v>DULBECCOS MODIFIED EAGLES MEDIUM - HIGH</v>
      </c>
    </row>
    <row r="11" spans="1:6" x14ac:dyDescent="0.25">
      <c r="A11" s="9" t="s">
        <v>19</v>
      </c>
      <c r="B11" s="9" t="s">
        <v>164</v>
      </c>
      <c r="C11" s="9">
        <v>134</v>
      </c>
      <c r="D11" s="10">
        <v>0.83860000000000001</v>
      </c>
      <c r="E11" s="9">
        <v>21.63</v>
      </c>
      <c r="F11" s="9" t="str">
        <f>VLOOKUP(A11,Stocked!A:B,2,0)</f>
        <v>DULBECCO'S MODIFIED EAGLE'S MEDIUM - HIGH</v>
      </c>
    </row>
    <row r="12" spans="1:6" x14ac:dyDescent="0.25">
      <c r="A12" s="9" t="s">
        <v>17</v>
      </c>
      <c r="B12" s="9" t="s">
        <v>165</v>
      </c>
      <c r="C12" s="9">
        <v>27.25</v>
      </c>
      <c r="D12" s="10">
        <v>0.87050000000000005</v>
      </c>
      <c r="E12" s="9">
        <v>3.53</v>
      </c>
      <c r="F12" s="9" t="str">
        <f>VLOOKUP(A12,Stocked!A:B,2,0)</f>
        <v>DULBECCO''S MODIFIED EAGLE''S MEDIUM - HIGH</v>
      </c>
    </row>
    <row r="13" spans="1:6" x14ac:dyDescent="0.25">
      <c r="A13" s="9" t="s">
        <v>23</v>
      </c>
      <c r="B13" s="9" t="s">
        <v>167</v>
      </c>
      <c r="C13" s="9">
        <v>24.25</v>
      </c>
      <c r="D13" s="10">
        <v>0.84660000000000002</v>
      </c>
      <c r="E13" s="9">
        <v>3.72</v>
      </c>
      <c r="F13" s="9" t="str">
        <f>VLOOKUP(A13,Stocked!A:B,2,0)</f>
        <v>DULBECCO'S PHOSPHATE BUFFERED SALINE, MO</v>
      </c>
    </row>
    <row r="14" spans="1:6" x14ac:dyDescent="0.25">
      <c r="A14" s="9" t="s">
        <v>33</v>
      </c>
      <c r="B14" s="9" t="s">
        <v>34</v>
      </c>
      <c r="C14" s="9">
        <v>460.5</v>
      </c>
      <c r="D14" s="10">
        <v>0.1084</v>
      </c>
      <c r="E14" s="9">
        <v>410.57</v>
      </c>
      <c r="F14" s="9" t="str">
        <f>VLOOKUP(A14,Stocked!A:B,2,0)</f>
        <v>GLASS BEADS, ACID-WASHED 425-600*MICRONS</v>
      </c>
    </row>
    <row r="15" spans="1:6" x14ac:dyDescent="0.25">
      <c r="A15" s="9" t="s">
        <v>29</v>
      </c>
      <c r="B15" s="9" t="s">
        <v>30</v>
      </c>
      <c r="C15" s="9">
        <v>136</v>
      </c>
      <c r="D15" s="10">
        <v>0.66239999999999999</v>
      </c>
      <c r="E15" s="9">
        <v>45.92</v>
      </c>
      <c r="F15" s="9" t="str">
        <f>VLOOKUP(A15,Stocked!A:B,2,0)</f>
        <v>GLYCEROL MOLECULAR BIOLOGY REAGENT</v>
      </c>
    </row>
    <row r="16" spans="1:6" x14ac:dyDescent="0.25">
      <c r="A16" s="9" t="s">
        <v>35</v>
      </c>
      <c r="B16" s="9" t="s">
        <v>172</v>
      </c>
      <c r="C16" s="9">
        <v>136</v>
      </c>
      <c r="D16" s="10">
        <v>0.63239999999999996</v>
      </c>
      <c r="E16" s="9">
        <v>49.99</v>
      </c>
      <c r="F16" s="9" t="str">
        <f>VLOOKUP(A16,Stocked!A:B,2,0)</f>
        <v>GLYCINE, ELECTROPHORESIS REAGENT</v>
      </c>
    </row>
    <row r="17" spans="1:6" x14ac:dyDescent="0.25">
      <c r="A17" s="9" t="s">
        <v>31</v>
      </c>
      <c r="B17" s="9" t="s">
        <v>171</v>
      </c>
      <c r="C17" s="9">
        <v>45</v>
      </c>
      <c r="D17" s="10">
        <v>0.83640000000000003</v>
      </c>
      <c r="E17" s="9">
        <v>7.36</v>
      </c>
      <c r="F17" s="9" t="str">
        <f>VLOOKUP(A17,Stocked!A:B,2,0)</f>
        <v>L-GLUTAMINE SOLUTION BIOXTRA, 200 MM</v>
      </c>
    </row>
    <row r="18" spans="1:6" x14ac:dyDescent="0.25">
      <c r="A18" s="9" t="s">
        <v>7</v>
      </c>
      <c r="B18" s="9" t="s">
        <v>147</v>
      </c>
      <c r="C18" s="9">
        <v>506</v>
      </c>
      <c r="D18" s="10">
        <v>0.87649999999999995</v>
      </c>
      <c r="E18" s="9">
        <v>62.48</v>
      </c>
      <c r="F18" s="9" t="str">
        <f>VLOOKUP(A18,Stocked!A:B,2,0)</f>
        <v>METHANOL, CHROMASOLV(R), FOR HPLC, &gt;=99</v>
      </c>
    </row>
    <row r="19" spans="1:6" x14ac:dyDescent="0.25">
      <c r="A19" s="9" t="s">
        <v>59</v>
      </c>
      <c r="B19" s="9" t="s">
        <v>60</v>
      </c>
      <c r="C19" s="9">
        <v>94</v>
      </c>
      <c r="D19" s="10">
        <v>0.75649999999999995</v>
      </c>
      <c r="E19" s="9">
        <v>22.89</v>
      </c>
      <c r="F19" s="9" t="str">
        <f>VLOOKUP(A19,Stocked!A:B,2,0)</f>
        <v>N,N,N',N'-TETRAMETHYLETHYLENEDIAMINE BIO</v>
      </c>
    </row>
    <row r="20" spans="1:6" x14ac:dyDescent="0.25">
      <c r="A20" s="9" t="s">
        <v>45</v>
      </c>
      <c r="B20" s="9" t="s">
        <v>46</v>
      </c>
      <c r="C20" s="9">
        <v>98</v>
      </c>
      <c r="D20" s="10">
        <v>0.51919999999999999</v>
      </c>
      <c r="E20" s="9">
        <v>47.12</v>
      </c>
      <c r="F20" s="9" t="str">
        <f>VLOOKUP(A20,Stocked!A:B,2,0)</f>
        <v>PARAFORMALDEHYDE</v>
      </c>
    </row>
    <row r="21" spans="1:6" x14ac:dyDescent="0.25">
      <c r="A21" s="9" t="s">
        <v>43</v>
      </c>
      <c r="B21" s="9" t="s">
        <v>186</v>
      </c>
      <c r="C21" s="9">
        <v>29</v>
      </c>
      <c r="D21" s="10">
        <v>0.6331</v>
      </c>
      <c r="E21" s="9">
        <v>10.64</v>
      </c>
      <c r="F21" s="9" t="str">
        <f>VLOOKUP(A21,Stocked!A:B,2,0)</f>
        <v>PENICILLIN -STREPTOMYCIN</v>
      </c>
    </row>
    <row r="22" spans="1:6" x14ac:dyDescent="0.25">
      <c r="A22" s="9" t="s">
        <v>41</v>
      </c>
      <c r="B22" s="9" t="s">
        <v>185</v>
      </c>
      <c r="C22" s="9">
        <v>63.5</v>
      </c>
      <c r="D22" s="10">
        <v>0.66579999999999995</v>
      </c>
      <c r="E22" s="9">
        <v>21.22</v>
      </c>
      <c r="F22" s="9" t="str">
        <f>VLOOKUP(A22,Stocked!A:B,2,0)</f>
        <v>PHOSPHATE BUFFERED SALINE, PH 7.4, TRU-</v>
      </c>
    </row>
    <row r="23" spans="1:6" x14ac:dyDescent="0.25">
      <c r="A23" s="9">
        <v>4906837001</v>
      </c>
      <c r="B23" s="9" t="s">
        <v>4</v>
      </c>
      <c r="C23" s="9">
        <v>304</v>
      </c>
      <c r="D23" s="10">
        <v>0.27389999999999998</v>
      </c>
      <c r="E23" s="9">
        <v>220.72</v>
      </c>
      <c r="F23" s="9" t="str">
        <f>VLOOKUP(A23,Stocked!A:B,2,0)</f>
        <v>PHOSSTOP, 20 TABLETS</v>
      </c>
    </row>
    <row r="24" spans="1:6" x14ac:dyDescent="0.25">
      <c r="A24" s="9" t="s">
        <v>47</v>
      </c>
      <c r="B24" s="9" t="s">
        <v>48</v>
      </c>
      <c r="C24" s="9">
        <v>923</v>
      </c>
      <c r="D24" s="10">
        <v>0.12540000000000001</v>
      </c>
      <c r="E24" s="9">
        <v>807.29</v>
      </c>
      <c r="F24" s="9" t="str">
        <f>VLOOKUP(A24,Stocked!A:B,2,0)</f>
        <v>PROTEIN A SEPHAROSE 4 FAST FLOW</v>
      </c>
    </row>
    <row r="25" spans="1:6" x14ac:dyDescent="0.25">
      <c r="A25" s="9" t="s">
        <v>49</v>
      </c>
      <c r="B25" s="9" t="s">
        <v>189</v>
      </c>
      <c r="C25" s="9">
        <v>27.25</v>
      </c>
      <c r="D25" s="10">
        <v>0.8327</v>
      </c>
      <c r="E25" s="9">
        <v>4.5599999999999996</v>
      </c>
      <c r="F25" s="9" t="str">
        <f>VLOOKUP(A25,Stocked!A:B,2,0)</f>
        <v xml:space="preserve">RPMI-1640 MEDIUM, WITH L-GLUTAMINE </v>
      </c>
    </row>
    <row r="26" spans="1:6" x14ac:dyDescent="0.25">
      <c r="A26" s="9" t="s">
        <v>51</v>
      </c>
      <c r="B26" s="9" t="s">
        <v>52</v>
      </c>
      <c r="C26" s="9">
        <v>98</v>
      </c>
      <c r="D26" s="10">
        <v>0.63029999999999997</v>
      </c>
      <c r="E26" s="9">
        <v>36.229999999999997</v>
      </c>
      <c r="F26" s="9" t="str">
        <f>VLOOKUP(A26,Stocked!A:B,2,0)</f>
        <v>SODIUM CHLORIDE BIOXTRA</v>
      </c>
    </row>
    <row r="27" spans="1:6" x14ac:dyDescent="0.25">
      <c r="A27" s="9" t="s">
        <v>39</v>
      </c>
      <c r="B27" s="9" t="s">
        <v>178</v>
      </c>
      <c r="C27" s="9">
        <v>483</v>
      </c>
      <c r="D27" s="10">
        <v>0.88160000000000005</v>
      </c>
      <c r="E27" s="9">
        <v>57.17</v>
      </c>
      <c r="F27" s="9" t="str">
        <f>VLOOKUP(A27,Stocked!A:B,2,0)</f>
        <v>SODIUM DODECYL SULFATE, BIOREAGENT</v>
      </c>
    </row>
    <row r="28" spans="1:6" x14ac:dyDescent="0.25">
      <c r="A28" s="9" t="s">
        <v>57</v>
      </c>
      <c r="B28" s="9" t="s">
        <v>194</v>
      </c>
      <c r="C28" s="9">
        <v>96</v>
      </c>
      <c r="D28" s="10">
        <v>0.39219999999999999</v>
      </c>
      <c r="E28" s="9">
        <v>58.35</v>
      </c>
      <c r="F28" s="9" t="str">
        <f>VLOOKUP(A28,Stocked!A:B,2,0)</f>
        <v>TRIFLUOROACETIC ACID, REAGENTPLUS®</v>
      </c>
    </row>
    <row r="29" spans="1:6" x14ac:dyDescent="0.25">
      <c r="A29" s="9" t="s">
        <v>55</v>
      </c>
      <c r="B29" s="9" t="s">
        <v>193</v>
      </c>
      <c r="C29" s="9">
        <v>183</v>
      </c>
      <c r="D29" s="10">
        <v>0.64690000000000003</v>
      </c>
      <c r="E29" s="9">
        <v>64.62</v>
      </c>
      <c r="F29" s="9" t="str">
        <f>VLOOKUP(A29,Stocked!A:B,2,0)</f>
        <v>TRIZMA(R) BASE, BIOPERFORMANCE CERTIF</v>
      </c>
    </row>
    <row r="30" spans="1:6" x14ac:dyDescent="0.25">
      <c r="A30" s="9" t="s">
        <v>53</v>
      </c>
      <c r="B30" s="9" t="s">
        <v>192</v>
      </c>
      <c r="C30" s="9">
        <v>18.5</v>
      </c>
      <c r="D30" s="10">
        <v>0.38379999999999997</v>
      </c>
      <c r="E30" s="9">
        <v>11.4</v>
      </c>
      <c r="F30" s="9" t="str">
        <f>VLOOKUP(A30,Stocked!A:B,2,0)</f>
        <v>TRYPSIN-EDTA SOLUTION 0.25%, BIOREAGENT</v>
      </c>
    </row>
    <row r="31" spans="1:6" x14ac:dyDescent="0.25">
      <c r="A31" s="9" t="s">
        <v>61</v>
      </c>
      <c r="B31" s="9" t="s">
        <v>202</v>
      </c>
      <c r="C31" s="9">
        <v>142</v>
      </c>
      <c r="D31" s="10">
        <v>0.33379999999999999</v>
      </c>
      <c r="E31" s="9">
        <v>94.6</v>
      </c>
      <c r="F31" s="9" t="str">
        <f>VLOOKUP(A31,Stocked!A:B,2,0)</f>
        <v>WILMAD(R) NMR TUBES 5MM DIAM., PRECISION</v>
      </c>
    </row>
    <row r="32" spans="1:6" x14ac:dyDescent="0.25">
      <c r="A32" s="9">
        <v>6365787001</v>
      </c>
      <c r="B32" s="9" t="s">
        <v>6</v>
      </c>
      <c r="C32" s="9">
        <v>432</v>
      </c>
      <c r="D32" s="10">
        <v>0.12509999999999999</v>
      </c>
      <c r="E32" s="9">
        <v>377.95</v>
      </c>
      <c r="F32" s="9" t="str">
        <f>VLOOKUP(A32,Stocked!A:B,2,0)</f>
        <v>X-TREMEGENE 9 DNA TRANSF. REAG. 1.0 ML</v>
      </c>
    </row>
    <row r="33" spans="1:6" x14ac:dyDescent="0.25">
      <c r="A33" s="9">
        <v>11417240001</v>
      </c>
      <c r="B33" s="9" t="s">
        <v>131</v>
      </c>
      <c r="C33" s="9">
        <v>609</v>
      </c>
      <c r="D33" s="10">
        <v>0.1411</v>
      </c>
      <c r="E33" s="9">
        <v>523.08000000000004</v>
      </c>
      <c r="F33" s="9" t="e">
        <f>VLOOKUP(A33,Stocked!A:B,2,0)</f>
        <v>#N/A</v>
      </c>
    </row>
    <row r="34" spans="1:6" x14ac:dyDescent="0.25">
      <c r="A34" s="9" t="s">
        <v>132</v>
      </c>
      <c r="B34" s="9" t="s">
        <v>133</v>
      </c>
      <c r="C34" s="9">
        <v>143</v>
      </c>
      <c r="D34" s="10">
        <v>0.77739999999999998</v>
      </c>
      <c r="E34" s="9">
        <v>31.83</v>
      </c>
      <c r="F34" s="9" t="e">
        <f>VLOOKUP(A34,Stocked!A:B,2,0)</f>
        <v>#N/A</v>
      </c>
    </row>
    <row r="35" spans="1:6" x14ac:dyDescent="0.25">
      <c r="A35" s="9" t="s">
        <v>134</v>
      </c>
      <c r="B35" s="9" t="s">
        <v>135</v>
      </c>
      <c r="C35" s="9">
        <v>126</v>
      </c>
      <c r="D35" s="10">
        <v>0.49480000000000002</v>
      </c>
      <c r="E35" s="9">
        <v>63.65</v>
      </c>
      <c r="F35" s="9" t="e">
        <f>VLOOKUP(A35,Stocked!A:B,2,0)</f>
        <v>#N/A</v>
      </c>
    </row>
    <row r="36" spans="1:6" x14ac:dyDescent="0.25">
      <c r="A36" s="9" t="s">
        <v>136</v>
      </c>
      <c r="B36" s="9" t="s">
        <v>137</v>
      </c>
      <c r="C36" s="9">
        <v>126</v>
      </c>
      <c r="D36" s="10">
        <v>0.76370000000000005</v>
      </c>
      <c r="E36" s="9">
        <v>29.78</v>
      </c>
      <c r="F36" s="9" t="e">
        <f>VLOOKUP(A36,Stocked!A:B,2,0)</f>
        <v>#N/A</v>
      </c>
    </row>
    <row r="37" spans="1:6" x14ac:dyDescent="0.25">
      <c r="A37" s="9" t="s">
        <v>138</v>
      </c>
      <c r="B37" s="9" t="s">
        <v>139</v>
      </c>
      <c r="C37" s="9">
        <v>63</v>
      </c>
      <c r="D37" s="10">
        <v>0.70189999999999997</v>
      </c>
      <c r="E37" s="9">
        <v>18.78</v>
      </c>
      <c r="F37" s="9" t="e">
        <f>VLOOKUP(A37,Stocked!A:B,2,0)</f>
        <v>#N/A</v>
      </c>
    </row>
    <row r="38" spans="1:6" x14ac:dyDescent="0.25">
      <c r="A38" s="9" t="s">
        <v>140</v>
      </c>
      <c r="B38" s="9" t="s">
        <v>141</v>
      </c>
      <c r="C38" s="9">
        <v>157</v>
      </c>
      <c r="D38" s="10">
        <v>0.77700000000000002</v>
      </c>
      <c r="E38" s="9">
        <v>35.01</v>
      </c>
      <c r="F38" s="9" t="e">
        <f>VLOOKUP(A38,Stocked!A:B,2,0)</f>
        <v>#N/A</v>
      </c>
    </row>
    <row r="39" spans="1:6" x14ac:dyDescent="0.25">
      <c r="A39" s="9" t="s">
        <v>142</v>
      </c>
      <c r="B39" s="9" t="s">
        <v>143</v>
      </c>
      <c r="C39" s="9">
        <v>550</v>
      </c>
      <c r="D39" s="10">
        <v>0.85470000000000002</v>
      </c>
      <c r="E39" s="9">
        <v>79.94</v>
      </c>
      <c r="F39" s="9" t="e">
        <f>VLOOKUP(A39,Stocked!A:B,2,0)</f>
        <v>#N/A</v>
      </c>
    </row>
    <row r="40" spans="1:6" x14ac:dyDescent="0.25">
      <c r="A40" s="9" t="s">
        <v>144</v>
      </c>
      <c r="B40" s="9" t="s">
        <v>145</v>
      </c>
      <c r="C40" s="9">
        <v>963</v>
      </c>
      <c r="D40" s="10">
        <v>0.90400000000000003</v>
      </c>
      <c r="E40" s="9">
        <v>92.4</v>
      </c>
      <c r="F40" s="9" t="e">
        <f>VLOOKUP(A40,Stocked!A:B,2,0)</f>
        <v>#N/A</v>
      </c>
    </row>
    <row r="41" spans="1:6" x14ac:dyDescent="0.25">
      <c r="A41" s="9" t="s">
        <v>146</v>
      </c>
      <c r="B41" s="9" t="s">
        <v>145</v>
      </c>
      <c r="C41" s="9">
        <v>932</v>
      </c>
      <c r="D41" s="10">
        <v>0.9032</v>
      </c>
      <c r="E41" s="9">
        <v>90.18</v>
      </c>
      <c r="F41" s="9" t="e">
        <f>VLOOKUP(A41,Stocked!A:B,2,0)</f>
        <v>#N/A</v>
      </c>
    </row>
    <row r="42" spans="1:6" x14ac:dyDescent="0.25">
      <c r="A42" s="9" t="s">
        <v>148</v>
      </c>
      <c r="B42" s="9" t="s">
        <v>149</v>
      </c>
      <c r="C42" s="9">
        <v>211</v>
      </c>
      <c r="D42" s="10">
        <v>0.75590000000000002</v>
      </c>
      <c r="E42" s="9">
        <v>51.51</v>
      </c>
      <c r="F42" s="9" t="e">
        <f>VLOOKUP(A42,Stocked!A:B,2,0)</f>
        <v>#N/A</v>
      </c>
    </row>
    <row r="43" spans="1:6" x14ac:dyDescent="0.25">
      <c r="A43" s="9" t="s">
        <v>150</v>
      </c>
      <c r="B43" s="9" t="s">
        <v>151</v>
      </c>
      <c r="C43" s="9">
        <v>571</v>
      </c>
      <c r="D43" s="10">
        <v>0.71140000000000003</v>
      </c>
      <c r="E43" s="9">
        <v>164.8</v>
      </c>
      <c r="F43" s="9" t="e">
        <f>VLOOKUP(A43,Stocked!A:B,2,0)</f>
        <v>#N/A</v>
      </c>
    </row>
    <row r="44" spans="1:6" x14ac:dyDescent="0.25">
      <c r="A44" s="9" t="s">
        <v>152</v>
      </c>
      <c r="B44" s="9" t="s">
        <v>153</v>
      </c>
      <c r="C44" s="9">
        <v>148</v>
      </c>
      <c r="D44" s="10">
        <v>0.66510000000000002</v>
      </c>
      <c r="E44" s="9">
        <v>49.56</v>
      </c>
      <c r="F44" s="9" t="e">
        <f>VLOOKUP(A44,Stocked!A:B,2,0)</f>
        <v>#N/A</v>
      </c>
    </row>
    <row r="45" spans="1:6" x14ac:dyDescent="0.25">
      <c r="A45" s="9" t="s">
        <v>154</v>
      </c>
      <c r="B45" s="9" t="s">
        <v>155</v>
      </c>
      <c r="C45" s="9">
        <v>878</v>
      </c>
      <c r="D45" s="10">
        <v>0.78890000000000005</v>
      </c>
      <c r="E45" s="9">
        <v>185.35</v>
      </c>
      <c r="F45" s="9" t="e">
        <f>VLOOKUP(A45,Stocked!A:B,2,0)</f>
        <v>#N/A</v>
      </c>
    </row>
    <row r="46" spans="1:6" x14ac:dyDescent="0.25">
      <c r="A46" s="9" t="s">
        <v>156</v>
      </c>
      <c r="B46" s="9" t="s">
        <v>157</v>
      </c>
      <c r="C46" s="11">
        <v>1094</v>
      </c>
      <c r="D46" s="10">
        <v>0.81379999999999997</v>
      </c>
      <c r="E46" s="9">
        <v>203.69</v>
      </c>
      <c r="F46" s="9" t="e">
        <f>VLOOKUP(A46,Stocked!A:B,2,0)</f>
        <v>#N/A</v>
      </c>
    </row>
    <row r="47" spans="1:6" x14ac:dyDescent="0.25">
      <c r="A47" s="9" t="s">
        <v>158</v>
      </c>
      <c r="B47" s="9" t="s">
        <v>159</v>
      </c>
      <c r="C47" s="9">
        <v>312</v>
      </c>
      <c r="D47" s="10">
        <v>0.70640000000000003</v>
      </c>
      <c r="E47" s="9">
        <v>91.61</v>
      </c>
      <c r="F47" s="9" t="e">
        <f>VLOOKUP(A47,Stocked!A:B,2,0)</f>
        <v>#N/A</v>
      </c>
    </row>
    <row r="48" spans="1:6" x14ac:dyDescent="0.25">
      <c r="A48" s="9" t="s">
        <v>160</v>
      </c>
      <c r="B48" s="9" t="s">
        <v>161</v>
      </c>
      <c r="C48" s="11">
        <v>2120</v>
      </c>
      <c r="D48" s="10">
        <v>0.1918</v>
      </c>
      <c r="E48" s="11">
        <v>1713.35</v>
      </c>
      <c r="F48" s="9" t="e">
        <f>VLOOKUP(A48,Stocked!A:B,2,0)</f>
        <v>#N/A</v>
      </c>
    </row>
    <row r="49" spans="1:6" x14ac:dyDescent="0.25">
      <c r="A49" s="9" t="s">
        <v>162</v>
      </c>
      <c r="B49" s="9" t="s">
        <v>12</v>
      </c>
      <c r="C49" s="9">
        <v>351</v>
      </c>
      <c r="D49" s="10">
        <v>0.84889999999999999</v>
      </c>
      <c r="E49" s="9">
        <v>53.05</v>
      </c>
      <c r="F49" s="9" t="e">
        <f>VLOOKUP(A49,Stocked!A:B,2,0)</f>
        <v>#N/A</v>
      </c>
    </row>
    <row r="50" spans="1:6" x14ac:dyDescent="0.25">
      <c r="A50" s="9" t="s">
        <v>169</v>
      </c>
      <c r="B50" s="9" t="s">
        <v>170</v>
      </c>
      <c r="C50" s="9">
        <v>159</v>
      </c>
      <c r="D50" s="10">
        <v>0.89970000000000006</v>
      </c>
      <c r="E50" s="9">
        <v>15.94</v>
      </c>
      <c r="F50" s="9" t="e">
        <f>VLOOKUP(A50,Stocked!A:B,2,0)</f>
        <v>#N/A</v>
      </c>
    </row>
    <row r="51" spans="1:6" x14ac:dyDescent="0.25">
      <c r="A51" s="9" t="s">
        <v>173</v>
      </c>
      <c r="B51" s="9" t="s">
        <v>174</v>
      </c>
      <c r="C51" s="9">
        <v>67.5</v>
      </c>
      <c r="D51" s="10">
        <v>0.68559999999999999</v>
      </c>
      <c r="E51" s="9">
        <v>21.22</v>
      </c>
      <c r="F51" s="9" t="e">
        <f>VLOOKUP(A51,Stocked!A:B,2,0)</f>
        <v>#N/A</v>
      </c>
    </row>
    <row r="52" spans="1:6" x14ac:dyDescent="0.25">
      <c r="A52" s="9" t="s">
        <v>176</v>
      </c>
      <c r="B52" s="9" t="s">
        <v>177</v>
      </c>
      <c r="C52" s="9">
        <v>233</v>
      </c>
      <c r="D52" s="10">
        <v>0.65849999999999997</v>
      </c>
      <c r="E52" s="9">
        <v>79.569999999999993</v>
      </c>
      <c r="F52" s="9" t="e">
        <f>VLOOKUP(A52,Stocked!A:B,2,0)</f>
        <v>#N/A</v>
      </c>
    </row>
    <row r="53" spans="1:6" x14ac:dyDescent="0.25">
      <c r="A53" s="9" t="s">
        <v>179</v>
      </c>
      <c r="B53" s="9" t="s">
        <v>180</v>
      </c>
      <c r="C53" s="9">
        <v>238</v>
      </c>
      <c r="D53" s="10">
        <v>0.71930000000000005</v>
      </c>
      <c r="E53" s="9">
        <v>66.81</v>
      </c>
      <c r="F53" s="9" t="e">
        <f>VLOOKUP(A53,Stocked!A:B,2,0)</f>
        <v>#N/A</v>
      </c>
    </row>
    <row r="54" spans="1:6" x14ac:dyDescent="0.25">
      <c r="A54" s="9" t="s">
        <v>181</v>
      </c>
      <c r="B54" s="9" t="s">
        <v>182</v>
      </c>
      <c r="C54" s="9">
        <v>161</v>
      </c>
      <c r="D54" s="10">
        <v>0.83189999999999997</v>
      </c>
      <c r="E54" s="9">
        <v>27.06</v>
      </c>
      <c r="F54" s="9" t="e">
        <f>VLOOKUP(A54,Stocked!A:B,2,0)</f>
        <v>#N/A</v>
      </c>
    </row>
    <row r="55" spans="1:6" x14ac:dyDescent="0.25">
      <c r="A55" s="9" t="s">
        <v>183</v>
      </c>
      <c r="B55" s="9" t="s">
        <v>184</v>
      </c>
      <c r="C55" s="9">
        <v>983</v>
      </c>
      <c r="D55" s="10">
        <v>0.35249999999999998</v>
      </c>
      <c r="E55" s="9">
        <v>636.54</v>
      </c>
      <c r="F55" s="9" t="e">
        <f>VLOOKUP(A55,Stocked!A:B,2,0)</f>
        <v>#N/A</v>
      </c>
    </row>
    <row r="56" spans="1:6" x14ac:dyDescent="0.25">
      <c r="A56" s="9" t="s">
        <v>187</v>
      </c>
      <c r="B56" s="9" t="s">
        <v>188</v>
      </c>
      <c r="C56" s="9">
        <v>80.5</v>
      </c>
      <c r="D56" s="10">
        <v>0.78920000000000001</v>
      </c>
      <c r="E56" s="9">
        <v>16.97</v>
      </c>
      <c r="F56" s="9" t="e">
        <f>VLOOKUP(A56,Stocked!A:B,2,0)</f>
        <v>#N/A</v>
      </c>
    </row>
    <row r="57" spans="1:6" x14ac:dyDescent="0.25">
      <c r="A57" s="9" t="s">
        <v>190</v>
      </c>
      <c r="B57" s="9" t="s">
        <v>191</v>
      </c>
      <c r="C57" s="9">
        <v>251.5</v>
      </c>
      <c r="D57" s="10">
        <v>0.69630000000000003</v>
      </c>
      <c r="E57" s="9">
        <v>76.38</v>
      </c>
      <c r="F57" s="9" t="e">
        <f>VLOOKUP(A57,Stocked!A:B,2,0)</f>
        <v>#N/A</v>
      </c>
    </row>
    <row r="58" spans="1:6" x14ac:dyDescent="0.25">
      <c r="A58" s="9" t="s">
        <v>195</v>
      </c>
      <c r="B58" s="9" t="s">
        <v>196</v>
      </c>
      <c r="C58" s="9">
        <v>48.5</v>
      </c>
      <c r="D58" s="10">
        <v>0.75960000000000005</v>
      </c>
      <c r="E58" s="9">
        <v>11.66</v>
      </c>
      <c r="F58" s="9" t="e">
        <f>VLOOKUP(A58,Stocked!A:B,2,0)</f>
        <v>#N/A</v>
      </c>
    </row>
    <row r="59" spans="1:6" x14ac:dyDescent="0.25">
      <c r="A59" s="9" t="s">
        <v>197</v>
      </c>
      <c r="B59" s="9" t="s">
        <v>198</v>
      </c>
      <c r="C59" s="9">
        <v>645</v>
      </c>
      <c r="D59" s="10">
        <v>0.40789999999999998</v>
      </c>
      <c r="E59" s="9">
        <v>381.92</v>
      </c>
      <c r="F59" s="9" t="e">
        <f>VLOOKUP(A59,Stocked!A:B,2,0)</f>
        <v>#N/A</v>
      </c>
    </row>
    <row r="60" spans="1:6" x14ac:dyDescent="0.25">
      <c r="A60" s="9" t="s">
        <v>199</v>
      </c>
      <c r="B60" s="9" t="s">
        <v>198</v>
      </c>
      <c r="C60" s="9">
        <v>192</v>
      </c>
      <c r="D60" s="10">
        <v>0.44740000000000002</v>
      </c>
      <c r="E60" s="9">
        <v>106.09</v>
      </c>
      <c r="F60" s="9" t="e">
        <f>VLOOKUP(A60,Stocked!A:B,2,0)</f>
        <v>#N/A</v>
      </c>
    </row>
    <row r="61" spans="1:6" x14ac:dyDescent="0.25">
      <c r="A61" s="9" t="s">
        <v>200</v>
      </c>
      <c r="B61" s="9" t="s">
        <v>201</v>
      </c>
      <c r="C61" s="9">
        <v>132</v>
      </c>
      <c r="D61" s="10">
        <v>0.59809999999999997</v>
      </c>
      <c r="E61" s="9">
        <v>53.05</v>
      </c>
      <c r="F61" s="9" t="e">
        <f>VLOOKUP(A61,Stocked!A:B,2,0)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workbookViewId="0">
      <selection activeCell="E2" sqref="E2"/>
    </sheetView>
  </sheetViews>
  <sheetFormatPr defaultRowHeight="15" x14ac:dyDescent="0.25"/>
  <cols>
    <col min="1" max="1" width="27.5703125" bestFit="1" customWidth="1"/>
    <col min="2" max="2" width="44.140625" customWidth="1"/>
    <col min="4" max="4" width="10.85546875" customWidth="1"/>
  </cols>
  <sheetData>
    <row r="1" spans="1:5" x14ac:dyDescent="0.25">
      <c r="A1" s="1" t="s">
        <v>0</v>
      </c>
      <c r="B1" s="1" t="s">
        <v>1</v>
      </c>
      <c r="C1" s="2" t="s">
        <v>63</v>
      </c>
      <c r="D1" s="5" t="s">
        <v>3</v>
      </c>
      <c r="E1" s="2" t="s">
        <v>130</v>
      </c>
    </row>
    <row r="2" spans="1:5" x14ac:dyDescent="0.25">
      <c r="A2" s="3">
        <v>4693159001</v>
      </c>
      <c r="B2" s="4" t="s">
        <v>64</v>
      </c>
      <c r="C2" s="2">
        <v>170.05</v>
      </c>
      <c r="D2" s="5">
        <f>-(E2/C2-1)</f>
        <v>0</v>
      </c>
      <c r="E2" s="2">
        <v>170.05</v>
      </c>
    </row>
    <row r="3" spans="1:5" x14ac:dyDescent="0.25">
      <c r="A3" s="1" t="s">
        <v>65</v>
      </c>
      <c r="B3" s="1" t="s">
        <v>66</v>
      </c>
      <c r="C3" s="2">
        <v>76.5</v>
      </c>
      <c r="D3" s="5">
        <f t="shared" ref="D3:D34" si="0">-(E3/C3-1)</f>
        <v>0.72872941176470585</v>
      </c>
      <c r="E3" s="2">
        <v>20.752200000000002</v>
      </c>
    </row>
    <row r="4" spans="1:5" x14ac:dyDescent="0.25">
      <c r="A4" s="1" t="s">
        <v>67</v>
      </c>
      <c r="B4" s="1" t="s">
        <v>68</v>
      </c>
      <c r="C4" s="2">
        <v>76.599999999999994</v>
      </c>
      <c r="D4" s="5">
        <f t="shared" si="0"/>
        <v>0.84434464751958216</v>
      </c>
      <c r="E4" s="2">
        <v>11.923200000000001</v>
      </c>
    </row>
    <row r="5" spans="1:5" x14ac:dyDescent="0.25">
      <c r="A5" s="8" t="s">
        <v>69</v>
      </c>
      <c r="B5" s="8" t="s">
        <v>70</v>
      </c>
      <c r="C5" s="2">
        <v>208</v>
      </c>
      <c r="D5" s="5">
        <f t="shared" si="0"/>
        <v>0.84796923076923081</v>
      </c>
      <c r="E5" s="2">
        <v>31.622399999999999</v>
      </c>
    </row>
    <row r="6" spans="1:5" x14ac:dyDescent="0.25">
      <c r="A6" s="4" t="s">
        <v>71</v>
      </c>
      <c r="B6" s="4" t="s">
        <v>72</v>
      </c>
      <c r="C6" s="2">
        <v>1100</v>
      </c>
      <c r="D6" s="5">
        <f t="shared" si="0"/>
        <v>0.62776818181818173</v>
      </c>
      <c r="E6" s="2">
        <v>409.45500000000004</v>
      </c>
    </row>
    <row r="7" spans="1:5" x14ac:dyDescent="0.25">
      <c r="A7" s="1" t="s">
        <v>73</v>
      </c>
      <c r="B7" s="1" t="s">
        <v>74</v>
      </c>
      <c r="C7" s="2">
        <v>138.63999999999999</v>
      </c>
      <c r="D7" s="5">
        <f t="shared" si="0"/>
        <v>0.62526399307559144</v>
      </c>
      <c r="E7" s="2">
        <v>51.953400000000009</v>
      </c>
    </row>
    <row r="8" spans="1:5" x14ac:dyDescent="0.25">
      <c r="A8" s="3" t="s">
        <v>75</v>
      </c>
      <c r="B8" s="4" t="s">
        <v>76</v>
      </c>
      <c r="C8" s="2">
        <v>280</v>
      </c>
      <c r="D8" s="5">
        <f t="shared" si="0"/>
        <v>0.81613000000000002</v>
      </c>
      <c r="E8" s="2">
        <v>51.48360000000001</v>
      </c>
    </row>
    <row r="9" spans="1:5" x14ac:dyDescent="0.25">
      <c r="A9" s="1" t="s">
        <v>77</v>
      </c>
      <c r="B9" s="1" t="s">
        <v>78</v>
      </c>
      <c r="C9" s="2">
        <v>30.25</v>
      </c>
      <c r="D9" s="5">
        <f t="shared" si="0"/>
        <v>0.57960330578512398</v>
      </c>
      <c r="E9" s="2">
        <v>12.717000000000001</v>
      </c>
    </row>
    <row r="10" spans="1:5" x14ac:dyDescent="0.25">
      <c r="A10" s="1" t="s">
        <v>79</v>
      </c>
      <c r="B10" s="1" t="s">
        <v>80</v>
      </c>
      <c r="C10" s="2">
        <v>227</v>
      </c>
      <c r="D10" s="5">
        <f t="shared" si="0"/>
        <v>0.81680440528634357</v>
      </c>
      <c r="E10" s="2">
        <v>41.585400000000007</v>
      </c>
    </row>
    <row r="11" spans="1:5" x14ac:dyDescent="0.25">
      <c r="A11" s="1" t="s">
        <v>81</v>
      </c>
      <c r="B11" s="1" t="s">
        <v>82</v>
      </c>
      <c r="C11" s="2">
        <v>52.15</v>
      </c>
      <c r="D11" s="5">
        <f t="shared" si="0"/>
        <v>0.80056759348034512</v>
      </c>
      <c r="E11" s="2">
        <v>10.400399999999999</v>
      </c>
    </row>
    <row r="12" spans="1:5" x14ac:dyDescent="0.25">
      <c r="A12" s="4" t="s">
        <v>83</v>
      </c>
      <c r="B12" s="4" t="s">
        <v>84</v>
      </c>
      <c r="C12" s="2">
        <v>600</v>
      </c>
      <c r="D12" s="5">
        <f t="shared" si="0"/>
        <v>0.53090199999999999</v>
      </c>
      <c r="E12" s="2">
        <v>281.45880000000005</v>
      </c>
    </row>
    <row r="13" spans="1:5" x14ac:dyDescent="0.25">
      <c r="A13" s="3" t="s">
        <v>85</v>
      </c>
      <c r="B13" s="4" t="s">
        <v>86</v>
      </c>
      <c r="C13" s="2">
        <v>47.7</v>
      </c>
      <c r="D13" s="5">
        <f t="shared" si="0"/>
        <v>0.85939622641509439</v>
      </c>
      <c r="E13" s="2">
        <v>6.7067999999999994</v>
      </c>
    </row>
    <row r="14" spans="1:5" x14ac:dyDescent="0.25">
      <c r="A14" s="3" t="s">
        <v>87</v>
      </c>
      <c r="B14" s="4" t="s">
        <v>88</v>
      </c>
      <c r="C14" s="2">
        <v>259</v>
      </c>
      <c r="D14" s="5">
        <v>0</v>
      </c>
      <c r="E14" s="2">
        <v>259</v>
      </c>
    </row>
    <row r="15" spans="1:5" x14ac:dyDescent="0.25">
      <c r="A15" s="1" t="s">
        <v>89</v>
      </c>
      <c r="B15" s="1" t="s">
        <v>90</v>
      </c>
      <c r="C15" s="2">
        <v>15</v>
      </c>
      <c r="D15" s="5">
        <f t="shared" si="0"/>
        <v>0.52156000000000002</v>
      </c>
      <c r="E15" s="2">
        <v>7.1766000000000005</v>
      </c>
    </row>
    <row r="16" spans="1:5" x14ac:dyDescent="0.25">
      <c r="A16" s="4" t="s">
        <v>91</v>
      </c>
      <c r="B16" s="4" t="s">
        <v>92</v>
      </c>
      <c r="C16" s="2">
        <v>32.799999999999997</v>
      </c>
      <c r="D16" s="5">
        <f t="shared" si="0"/>
        <v>0</v>
      </c>
      <c r="E16" s="2">
        <v>32.799999999999997</v>
      </c>
    </row>
    <row r="17" spans="1:5" x14ac:dyDescent="0.25">
      <c r="A17" s="1" t="s">
        <v>93</v>
      </c>
      <c r="B17" s="1" t="s">
        <v>94</v>
      </c>
      <c r="C17" s="2">
        <v>9.66</v>
      </c>
      <c r="D17" s="5">
        <f t="shared" si="0"/>
        <v>0.10782608695652163</v>
      </c>
      <c r="E17" s="2">
        <v>8.6184000000000012</v>
      </c>
    </row>
    <row r="18" spans="1:5" x14ac:dyDescent="0.25">
      <c r="A18" s="1" t="s">
        <v>95</v>
      </c>
      <c r="B18" s="1" t="s">
        <v>96</v>
      </c>
      <c r="C18" s="2">
        <v>148</v>
      </c>
      <c r="D18" s="5">
        <f t="shared" si="0"/>
        <v>0.33218783783783778</v>
      </c>
      <c r="E18" s="2">
        <v>98.836200000000005</v>
      </c>
    </row>
    <row r="19" spans="1:5" x14ac:dyDescent="0.25">
      <c r="A19" s="3" t="s">
        <v>97</v>
      </c>
      <c r="B19" s="4" t="s">
        <v>98</v>
      </c>
      <c r="C19" s="2">
        <v>283.92</v>
      </c>
      <c r="D19" s="5">
        <f t="shared" si="0"/>
        <v>0.86157650042265421</v>
      </c>
      <c r="E19" s="2">
        <v>39.301200000000009</v>
      </c>
    </row>
    <row r="20" spans="1:5" x14ac:dyDescent="0.25">
      <c r="A20" s="1" t="s">
        <v>99</v>
      </c>
      <c r="B20" s="1" t="s">
        <v>100</v>
      </c>
      <c r="C20" s="2">
        <v>42.05</v>
      </c>
      <c r="D20" s="5">
        <f t="shared" si="0"/>
        <v>0.53229964328180723</v>
      </c>
      <c r="E20" s="2">
        <v>19.666800000000002</v>
      </c>
    </row>
    <row r="21" spans="1:5" x14ac:dyDescent="0.25">
      <c r="A21" s="1" t="s">
        <v>101</v>
      </c>
      <c r="B21" s="1" t="s">
        <v>102</v>
      </c>
      <c r="C21" s="2">
        <v>181</v>
      </c>
      <c r="D21" s="5">
        <f t="shared" si="0"/>
        <v>0.67045082872928174</v>
      </c>
      <c r="E21" s="2">
        <v>59.648400000000002</v>
      </c>
    </row>
    <row r="22" spans="1:5" x14ac:dyDescent="0.25">
      <c r="A22" s="1" t="s">
        <v>103</v>
      </c>
      <c r="B22" s="1" t="s">
        <v>104</v>
      </c>
      <c r="C22" s="2">
        <v>48.28</v>
      </c>
      <c r="D22" s="5">
        <f t="shared" si="0"/>
        <v>0.38159486329743164</v>
      </c>
      <c r="E22" s="2">
        <v>29.8566</v>
      </c>
    </row>
    <row r="23" spans="1:5" x14ac:dyDescent="0.25">
      <c r="A23" s="1" t="s">
        <v>105</v>
      </c>
      <c r="B23" s="1" t="s">
        <v>106</v>
      </c>
      <c r="C23" s="2">
        <v>49.7</v>
      </c>
      <c r="D23" s="5">
        <f t="shared" si="0"/>
        <v>0.77346076458752511</v>
      </c>
      <c r="E23" s="2">
        <v>11.259</v>
      </c>
    </row>
    <row r="24" spans="1:5" x14ac:dyDescent="0.25">
      <c r="A24" s="1" t="s">
        <v>107</v>
      </c>
      <c r="B24" s="1" t="s">
        <v>108</v>
      </c>
      <c r="C24" s="2">
        <v>33.380000000000003</v>
      </c>
      <c r="D24" s="5">
        <f t="shared" si="0"/>
        <v>0.58505092869982023</v>
      </c>
      <c r="E24" s="2">
        <v>13.851000000000003</v>
      </c>
    </row>
    <row r="25" spans="1:5" x14ac:dyDescent="0.25">
      <c r="A25" s="1" t="s">
        <v>109</v>
      </c>
      <c r="B25" s="1" t="s">
        <v>110</v>
      </c>
      <c r="C25" s="2">
        <v>146</v>
      </c>
      <c r="D25" s="5">
        <f t="shared" si="0"/>
        <v>0.51721780821917807</v>
      </c>
      <c r="E25" s="2">
        <v>70.486199999999997</v>
      </c>
    </row>
    <row r="26" spans="1:5" x14ac:dyDescent="0.25">
      <c r="A26" s="1" t="s">
        <v>111</v>
      </c>
      <c r="B26" s="1" t="s">
        <v>112</v>
      </c>
      <c r="C26" s="2">
        <v>67.540000000000006</v>
      </c>
      <c r="D26" s="5">
        <f t="shared" si="0"/>
        <v>0.64764880071068998</v>
      </c>
      <c r="E26" s="2">
        <v>23.797800000000002</v>
      </c>
    </row>
    <row r="27" spans="1:5" x14ac:dyDescent="0.25">
      <c r="A27" s="1" t="s">
        <v>113</v>
      </c>
      <c r="B27" s="1" t="s">
        <v>114</v>
      </c>
      <c r="C27" s="2">
        <v>55.51</v>
      </c>
      <c r="D27" s="5">
        <f t="shared" si="0"/>
        <v>0.63970455773734458</v>
      </c>
      <c r="E27" s="2">
        <v>20</v>
      </c>
    </row>
    <row r="28" spans="1:5" x14ac:dyDescent="0.25">
      <c r="A28" s="1" t="s">
        <v>115</v>
      </c>
      <c r="B28" s="1" t="s">
        <v>114</v>
      </c>
      <c r="C28" s="2">
        <v>1011.7</v>
      </c>
      <c r="D28" s="5">
        <f t="shared" si="0"/>
        <v>0.60462587723633487</v>
      </c>
      <c r="E28" s="2">
        <v>400</v>
      </c>
    </row>
    <row r="29" spans="1:5" x14ac:dyDescent="0.25">
      <c r="A29" s="1" t="s">
        <v>116</v>
      </c>
      <c r="B29" s="1" t="s">
        <v>117</v>
      </c>
      <c r="C29" s="2">
        <v>35</v>
      </c>
      <c r="D29" s="5">
        <f t="shared" si="0"/>
        <v>0.46539999999999992</v>
      </c>
      <c r="E29" s="2">
        <v>18.711000000000002</v>
      </c>
    </row>
    <row r="30" spans="1:5" x14ac:dyDescent="0.25">
      <c r="A30" s="1" t="s">
        <v>118</v>
      </c>
      <c r="B30" s="1" t="s">
        <v>119</v>
      </c>
      <c r="C30" s="2">
        <v>22.01</v>
      </c>
      <c r="D30" s="5">
        <f t="shared" si="0"/>
        <v>0.46490686051794639</v>
      </c>
      <c r="E30" s="2">
        <v>11.7774</v>
      </c>
    </row>
    <row r="31" spans="1:5" x14ac:dyDescent="0.25">
      <c r="A31" s="1" t="s">
        <v>120</v>
      </c>
      <c r="B31" s="1" t="s">
        <v>121</v>
      </c>
      <c r="C31" s="2">
        <v>221.25</v>
      </c>
      <c r="D31" s="5">
        <f t="shared" si="0"/>
        <v>0.6787823728813559</v>
      </c>
      <c r="E31" s="2">
        <v>71.069400000000002</v>
      </c>
    </row>
    <row r="32" spans="1:5" x14ac:dyDescent="0.25">
      <c r="A32" s="1" t="s">
        <v>122</v>
      </c>
      <c r="B32" s="1" t="s">
        <v>123</v>
      </c>
      <c r="C32" s="2">
        <v>33.47</v>
      </c>
      <c r="D32" s="5">
        <f t="shared" si="0"/>
        <v>0.26236032267702414</v>
      </c>
      <c r="E32" s="2">
        <v>24.688800000000001</v>
      </c>
    </row>
    <row r="33" spans="1:5" x14ac:dyDescent="0.25">
      <c r="A33" s="1" t="s">
        <v>124</v>
      </c>
      <c r="B33" s="1" t="s">
        <v>125</v>
      </c>
      <c r="C33" s="2">
        <v>27.28</v>
      </c>
      <c r="D33" s="5">
        <f t="shared" si="0"/>
        <v>0.63343108504398826</v>
      </c>
      <c r="E33" s="2">
        <v>10</v>
      </c>
    </row>
    <row r="34" spans="1:5" x14ac:dyDescent="0.25">
      <c r="A34" s="1" t="s">
        <v>126</v>
      </c>
      <c r="B34" s="1" t="s">
        <v>127</v>
      </c>
      <c r="C34" s="2">
        <v>212.92</v>
      </c>
      <c r="D34" s="5">
        <f t="shared" si="0"/>
        <v>0.79030997557768168</v>
      </c>
      <c r="E34" s="2">
        <v>44.647200000000005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Stocked</vt:lpstr>
      <vt:lpstr>Non-Stocked</vt:lpstr>
      <vt:lpstr>Sheet 1</vt:lpstr>
      <vt:lpstr>Flash Sale</vt:lpstr>
    </vt:vector>
  </TitlesOfParts>
  <Company>Sigma-Aldrich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Starck</dc:creator>
  <cp:lastModifiedBy>Gordon Starck</cp:lastModifiedBy>
  <dcterms:created xsi:type="dcterms:W3CDTF">2017-02-24T17:01:33Z</dcterms:created>
  <dcterms:modified xsi:type="dcterms:W3CDTF">2018-03-23T14:36:29Z</dcterms:modified>
</cp:coreProperties>
</file>