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tarck\Documents\Hardcodes\"/>
    </mc:Choice>
  </mc:AlternateContent>
  <xr:revisionPtr revIDLastSave="0" documentId="13_ncr:1_{C79D230F-1947-488D-AA5A-B35DDB2AE421}" xr6:coauthVersionLast="36" xr6:coauthVersionMax="36" xr10:uidLastSave="{00000000-0000-0000-0000-000000000000}"/>
  <bookViews>
    <workbookView xWindow="240" yWindow="105" windowWidth="20115" windowHeight="7485" firstSheet="1" activeTab="2" xr2:uid="{00000000-000D-0000-FFFF-FFFF00000000}"/>
  </bookViews>
  <sheets>
    <sheet name="Sheet1" sheetId="5" state="hidden" r:id="rId1"/>
    <sheet name="Stocked" sheetId="1" r:id="rId2"/>
    <sheet name="Non-Stocked" sheetId="4" r:id="rId3"/>
    <sheet name="Sheet 1" sheetId="3" state="hidden" r:id="rId4"/>
  </sheets>
  <definedNames>
    <definedName name="_xlnm._FilterDatabase" localSheetId="3" hidden="1">'Sheet 1'!$A$1:$F$1</definedName>
    <definedName name="_xlnm._FilterDatabase" localSheetId="0" hidden="1">Sheet1!$A$1:$E$1</definedName>
    <definedName name="_xlnm._FilterDatabase" localSheetId="1" hidden="1">Stocked!$A$1:$E$1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30" i="4"/>
  <c r="E31" i="4"/>
  <c r="E3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30" i="4"/>
  <c r="C31" i="4"/>
  <c r="C32" i="4"/>
  <c r="C2" i="4"/>
  <c r="E2" i="4"/>
  <c r="C3" i="1"/>
  <c r="C4" i="1"/>
  <c r="C5" i="1"/>
  <c r="C6" i="1"/>
  <c r="C7" i="1"/>
  <c r="C8" i="1"/>
  <c r="C9" i="1"/>
  <c r="C10" i="1"/>
  <c r="C11" i="1"/>
  <c r="C12" i="1"/>
  <c r="C13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2" i="1"/>
  <c r="E3" i="1"/>
  <c r="E4" i="1"/>
  <c r="E5" i="1"/>
  <c r="E6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2" i="1"/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D31" i="1" l="1"/>
  <c r="D27" i="1"/>
  <c r="D23" i="1"/>
  <c r="D19" i="1"/>
  <c r="D15" i="1"/>
  <c r="D10" i="1"/>
  <c r="D6" i="1"/>
  <c r="D2" i="1"/>
  <c r="D30" i="1"/>
  <c r="D26" i="1"/>
  <c r="D22" i="1"/>
  <c r="D18" i="1"/>
  <c r="D13" i="1"/>
  <c r="D9" i="1"/>
  <c r="D5" i="1"/>
  <c r="D33" i="1"/>
  <c r="D29" i="1"/>
  <c r="D25" i="1"/>
  <c r="D21" i="1"/>
  <c r="D17" i="1"/>
  <c r="D12" i="1"/>
  <c r="D8" i="1"/>
  <c r="D4" i="1"/>
  <c r="D32" i="1"/>
  <c r="D28" i="1"/>
  <c r="D24" i="1"/>
  <c r="D20" i="1"/>
  <c r="D16" i="1"/>
  <c r="D11" i="1"/>
  <c r="D7" i="1"/>
  <c r="D3" i="1"/>
</calcChain>
</file>

<file path=xl/sharedStrings.xml><?xml version="1.0" encoding="utf-8"?>
<sst xmlns="http://schemas.openxmlformats.org/spreadsheetml/2006/main" count="376" uniqueCount="157">
  <si>
    <t xml:space="preserve">Requested Material Billing </t>
  </si>
  <si>
    <t>Material SAP Description</t>
  </si>
  <si>
    <t>Price</t>
  </si>
  <si>
    <t>% Discount</t>
  </si>
  <si>
    <t>PHOSSTOP, 20 TABLETS</t>
  </si>
  <si>
    <t>cOmplete(TM), EDTA-free Protease Inhibit</t>
  </si>
  <si>
    <t>X-TREMEGENE 9 DNA TRANSF. REAG. 1.0 ML</t>
  </si>
  <si>
    <t>34860-4X4L-R</t>
  </si>
  <si>
    <t>METHANOL, CHROMASOLV(R), FOR HPLC, &gt;=99</t>
  </si>
  <si>
    <t>695092-2.5L</t>
  </si>
  <si>
    <t>ACETIC ACID, ACS REAGENT, &gt;=99.7%</t>
  </si>
  <si>
    <t>A9518-5G</t>
  </si>
  <si>
    <t>AMPICILLIN SODIUM CRYSTALLINE</t>
  </si>
  <si>
    <t>D4540-500ML</t>
  </si>
  <si>
    <t>DIMETHYL SULFOXIDE PLANT CELL CULTURETES</t>
  </si>
  <si>
    <t>D5648-10L</t>
  </si>
  <si>
    <t>DULBECCOS MODIFIED EAGLES MEDIUM - HIGH</t>
  </si>
  <si>
    <t>D6429-500ML</t>
  </si>
  <si>
    <t>DULBECCO''S MODIFIED EAGLE''S MEDIUM - HIGH</t>
  </si>
  <si>
    <t>D6429-6X500ML</t>
  </si>
  <si>
    <t>DULBECCO'S MODIFIED EAGLE'S MEDIUM - HIGH</t>
  </si>
  <si>
    <t>D8418-100ML</t>
  </si>
  <si>
    <t>DIMETHYL SULFOXIDE, BIOREAGENT</t>
  </si>
  <si>
    <t>D8537-500ML</t>
  </si>
  <si>
    <t>DULBECCO'S PHOSPHATE BUFFERED SALINE, MO</t>
  </si>
  <si>
    <t>E1014-25KU</t>
  </si>
  <si>
    <t>BENZONASE (R) NUCLEASE, RECOMBINANT EXPR</t>
  </si>
  <si>
    <t>G0750-1KG</t>
  </si>
  <si>
    <t>D-(+)-GALACTOSE, &gt;= 99%</t>
  </si>
  <si>
    <t>G5516-1L</t>
  </si>
  <si>
    <t>GLYCEROL MOLECULAR BIOLOGY REAGENT</t>
  </si>
  <si>
    <t>G7513-100ML</t>
  </si>
  <si>
    <t>L-GLUTAMINE SOLUTION BIOXTRA, 200 MM</t>
  </si>
  <si>
    <t>G8772-500G</t>
  </si>
  <si>
    <t>GLASS BEADS, ACID-WASHED 425-600*MICRONS</t>
  </si>
  <si>
    <t>G8898-1KG</t>
  </si>
  <si>
    <t>GLYCINE, ELECTROPHORESIS REAGENT</t>
  </si>
  <si>
    <t>I9516-500ML</t>
  </si>
  <si>
    <t>2-PROPANOL, BIOREAGENT, FOR MOLECULAR</t>
  </si>
  <si>
    <t>L3771-1KG</t>
  </si>
  <si>
    <t>SODIUM DODECYL SULFATE, BIOREAGENT</t>
  </si>
  <si>
    <t>P3813-10PAK</t>
  </si>
  <si>
    <t>PHOSPHATE BUFFERED SALINE, PH 7.4, TRU-</t>
  </si>
  <si>
    <t>P4333-100ML</t>
  </si>
  <si>
    <t>PENICILLIN -STREPTOMYCIN</t>
  </si>
  <si>
    <t>P6148-1KG</t>
  </si>
  <si>
    <t>PARAFORMALDEHYDE</t>
  </si>
  <si>
    <t>P9424-5ML</t>
  </si>
  <si>
    <t>PROTEIN A SEPHAROSE 4 FAST FLOW</t>
  </si>
  <si>
    <t>R8758-500ML</t>
  </si>
  <si>
    <t xml:space="preserve">RPMI-1640 MEDIUM, WITH L-GLUTAMINE </t>
  </si>
  <si>
    <t>S7653-1KG</t>
  </si>
  <si>
    <t>SODIUM CHLORIDE BIOXTRA</t>
  </si>
  <si>
    <t>T4049-100ML</t>
  </si>
  <si>
    <t>TRYPSIN-EDTA SOLUTION 0.25%, BIOREAGENT</t>
  </si>
  <si>
    <t>T6066-1KG</t>
  </si>
  <si>
    <t>TRIZMA(R) BASE, BIOPERFORMANCE CERTIF</t>
  </si>
  <si>
    <t>T6508-100ML</t>
  </si>
  <si>
    <t>TRIFLUOROACETIC ACID, REAGENTPLUS®</t>
  </si>
  <si>
    <t>T9281-50ML</t>
  </si>
  <si>
    <t>N,N,N',N'-TETRAMETHYLETHYLENEDIAMINE BIO</t>
  </si>
  <si>
    <t>Z272027-1PAK</t>
  </si>
  <si>
    <t>WILMAD(R) NMR TUBES 5MM DIAM., PRECISION</t>
  </si>
  <si>
    <t>W4502-1L</t>
  </si>
  <si>
    <t>WATER MOLECULAR BIOLOGY REAGENT</t>
  </si>
  <si>
    <t>Requested Material/ Product Hierarchy</t>
  </si>
  <si>
    <t>Discount</t>
  </si>
  <si>
    <t>2018 Pricing</t>
  </si>
  <si>
    <t>NYLON MEMBRANES, 1 ROLL</t>
  </si>
  <si>
    <t>151947-10G-GL</t>
  </si>
  <si>
    <t>Methanol-d4, &gt;=99.8 atom % D</t>
  </si>
  <si>
    <t>216763-500ML</t>
  </si>
  <si>
    <t>HYDROGEN PEROXIDE, CONTAINS INHIBITOR, &amp;</t>
  </si>
  <si>
    <t>221228-2.5L-A</t>
  </si>
  <si>
    <t>AMMONIUM HYDROXIDE, A.C.S. REAGENT</t>
  </si>
  <si>
    <t>258105-500ML</t>
  </si>
  <si>
    <t>SULFURIC ACID, 95-98%, A.C.S. REAGENT</t>
  </si>
  <si>
    <t>271004-1L</t>
  </si>
  <si>
    <t>ACETONITRILE, ANHYDROUS, 99.8%</t>
  </si>
  <si>
    <t>293253-4X4L</t>
  </si>
  <si>
    <t>HEXANE, MIXTURE OF ISOMERS, FOR HPLC, &gt;&amp;</t>
  </si>
  <si>
    <t>319902-20L</t>
  </si>
  <si>
    <t>ETHYL ACETATE, ACS REAGENT, &gt;=99.5%</t>
  </si>
  <si>
    <t>319902-4X4L</t>
  </si>
  <si>
    <t>METHANOL, FOR HPLC, &gt;=99.9%</t>
  </si>
  <si>
    <t>444324-10G</t>
  </si>
  <si>
    <t>DICHLOROMETHANE-D2, 99.9 ATOM % D</t>
  </si>
  <si>
    <t>472476-4X4L</t>
  </si>
  <si>
    <t>Chloroform, contains amylenes as stabili</t>
  </si>
  <si>
    <t>611646-10G</t>
  </si>
  <si>
    <t>Methanol-d4, &gt;=99.8 atom % D, contains 0</t>
  </si>
  <si>
    <t>673811-4X4L</t>
  </si>
  <si>
    <t>Diethyl ether, anhydrous, A.C.S. reagent</t>
  </si>
  <si>
    <t>676764-4X4L</t>
  </si>
  <si>
    <t>TETRAHYDROFURAN, ACS REAGENT, &gt;=99.0%, $</t>
  </si>
  <si>
    <t>A1296-1KG</t>
  </si>
  <si>
    <t>AGAR</t>
  </si>
  <si>
    <t>A2220-10ML</t>
  </si>
  <si>
    <t>ANTI-FLAG M2 AFFINITY GEL</t>
  </si>
  <si>
    <t>A9518-25G</t>
  </si>
  <si>
    <t>DIMETHYL SULFOXIDE PLANT CELL CULTURE TE</t>
  </si>
  <si>
    <t>DULBECCO'S MODIFIED EAGLE'S MEDIUM - HIG</t>
  </si>
  <si>
    <t>DULBECCO''S MODIFIED EAGLE''S MEDIUM - H</t>
  </si>
  <si>
    <t>DIMETHYL SULFOXIDE, FOR MOLECULAR BIOLOG</t>
  </si>
  <si>
    <t>DULBECCO''S PHOSPHATE BUFFERED SALINE, M</t>
  </si>
  <si>
    <t>BENZONASE (R) NUCLEASE, RECOMBINANT &amp;</t>
  </si>
  <si>
    <t>E5134-500G</t>
  </si>
  <si>
    <t>EDTA MOLECULAR BIOLOGY REAGENT DISODIUM&amp;</t>
  </si>
  <si>
    <t>L-GLUTAMINE SOLUTION BIOXTRA, 200 MM, &amp;</t>
  </si>
  <si>
    <t>GLYCINE FOR ELECTROPHORESIS</t>
  </si>
  <si>
    <t>H3537-100ML</t>
  </si>
  <si>
    <t>HEPES FREE ACID 1M SOLUTION, BIOTECHNOLO</t>
  </si>
  <si>
    <t>2-PROPANOL, BIOREAGENT, FOR MOLECULAR&amp;</t>
  </si>
  <si>
    <t>L2897-1KG</t>
  </si>
  <si>
    <t>LB BROTH WITH AGAR (LENNOX), POWDER&amp;</t>
  </si>
  <si>
    <t>SODIUM DODECYL SULFATE, BIOREAGENT&amp;</t>
  </si>
  <si>
    <t>M1254-250G</t>
  </si>
  <si>
    <t>MOPS FREE ACID</t>
  </si>
  <si>
    <t>N6658-6X500ML</t>
  </si>
  <si>
    <t>NUTRIENT MIXTURE F-12 HAM, WITH</t>
  </si>
  <si>
    <t>P3296-5ML</t>
  </si>
  <si>
    <t>PROTEIN G-SEPHAROSE 4 FAST FLOW</t>
  </si>
  <si>
    <t>PHOSPHATE BUFFERED SALINE, POWDER&amp;</t>
  </si>
  <si>
    <t>PENICILLIN -STREPTOMYCIN SOLUTION*STABIL</t>
  </si>
  <si>
    <t>P6407-5MG</t>
  </si>
  <si>
    <t>POLY-D-LYSINE HYDROBROMIDE MOL&amp;</t>
  </si>
  <si>
    <t>RPMI-1640 MEDIUM, WITH L-GLUTAMINE AND S</t>
  </si>
  <si>
    <t>S9378-5KG</t>
  </si>
  <si>
    <t>SUCROSE &gt;99.5% (GC)</t>
  </si>
  <si>
    <t>TRYPSIN-EDTA SOLUTION 0.25%, BIOREAGENT,</t>
  </si>
  <si>
    <t>TRIZMA(R) BASE, BIOPERFORMANCE CERTIF&amp;</t>
  </si>
  <si>
    <t>TRIFLUOROACETIC ACID, REAGENTPLUS(R), 9&amp;</t>
  </si>
  <si>
    <t>T8787-100ML</t>
  </si>
  <si>
    <t>TRITON X-100 MOLECULAR BIOLOGY REAGENT</t>
  </si>
  <si>
    <t>Y0626-1KG</t>
  </si>
  <si>
    <t>YEAST NITROGEN BASE WITHOUT AMINO ACIDS&amp;</t>
  </si>
  <si>
    <t>Y0626-250G</t>
  </si>
  <si>
    <t>Y1501-20G</t>
  </si>
  <si>
    <t>YEAST SYNTHEITC DROP-OUT MEDIUM*SUPPLEME</t>
  </si>
  <si>
    <t>WILMAD NMR TUBES, 5MM, PRECISION GRADE,</t>
  </si>
  <si>
    <t>Sales Org List Price</t>
  </si>
  <si>
    <t>Approved Discount</t>
  </si>
  <si>
    <t>Approved Price</t>
  </si>
  <si>
    <t>DULBECCOS MODIFIED EAGLES MEDIUM - HIG</t>
  </si>
  <si>
    <t>PHOSPHATE BUFFERED SALINE, POWDER, PH 7.</t>
  </si>
  <si>
    <t>L-GLUTAMINE SOLUTION BIOXTRA, 200 MM, SO</t>
  </si>
  <si>
    <t>GLYCEROL, FOR MOLECULAR BIOLOGY, &gt;=99.0%</t>
  </si>
  <si>
    <t>SODIUM DODECYL SULFATE, BIOREAGENT, SUIT</t>
  </si>
  <si>
    <t>POLY-D-LYSINE HYDROBROMIDE MOL WT 70,000</t>
  </si>
  <si>
    <t>DIETHYL ETHER, ANHYDROUS, ACS REAGENT, &gt;</t>
  </si>
  <si>
    <t>EDTA MOLECULAR BIOLOGY REAGENT*DISODIUM</t>
  </si>
  <si>
    <t>LB BROTH WITH AGAR (LENNOX), POWDER MIC&amp;</t>
  </si>
  <si>
    <t>Requested Material</t>
  </si>
  <si>
    <t>2019 Pricing</t>
  </si>
  <si>
    <t>D9307-250UN</t>
  </si>
  <si>
    <t>JUMPSTART TAQ DNA POLYMERASE</t>
  </si>
  <si>
    <t>W4502-10L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</si>
</sst>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/>
    <xf numFmtId="10" fontId="0" fillId="0" borderId="0" xfId="0" applyNumberForma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/>
    <xf numFmtId="10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Border="1"/>
    <xf numFmtId="4" fontId="1" fillId="2" borderId="0" xfId="0" applyNumberFormat="1" applyFont="1" applyFill="1" applyBorder="1"/>
    <xf numFmtId="10" fontId="1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4C0E-689E-4AF6-9FD4-CB5D9F98E0D2}">
  <dimension ref="A1:E62"/>
  <sheetViews>
    <sheetView workbookViewId="0">
      <selection activeCell="F4" sqref="F4"/>
    </sheetView>
  </sheetViews>
  <sheetFormatPr defaultRowHeight="15" x14ac:dyDescent="0.25"/>
  <cols>
    <col min="1" max="1" width="20.42578125" style="12" customWidth="1"/>
    <col min="2" max="2" width="44" customWidth="1"/>
    <col min="4" max="4" width="20" style="11" customWidth="1"/>
    <col min="5" max="5" width="16.140625" style="13" customWidth="1"/>
  </cols>
  <sheetData>
    <row r="1" spans="1:5" x14ac:dyDescent="0.25">
      <c r="A1" s="12" t="s">
        <v>152</v>
      </c>
      <c r="B1" t="s">
        <v>1</v>
      </c>
      <c r="C1" t="s">
        <v>140</v>
      </c>
      <c r="D1" s="11" t="s">
        <v>141</v>
      </c>
      <c r="E1" s="13" t="s">
        <v>142</v>
      </c>
    </row>
    <row r="2" spans="1:5" x14ac:dyDescent="0.25">
      <c r="A2" s="12">
        <v>4906837001</v>
      </c>
      <c r="B2" t="s">
        <v>4</v>
      </c>
      <c r="C2">
        <v>316</v>
      </c>
      <c r="D2" s="11">
        <v>0.28060000000000002</v>
      </c>
      <c r="E2" s="13">
        <v>227.34</v>
      </c>
    </row>
    <row r="3" spans="1:5" x14ac:dyDescent="0.25">
      <c r="A3" s="12">
        <v>5056489001</v>
      </c>
      <c r="B3" t="s">
        <v>5</v>
      </c>
      <c r="C3">
        <v>993</v>
      </c>
      <c r="D3" s="11">
        <v>1.84E-2</v>
      </c>
      <c r="E3" s="13">
        <v>974.71</v>
      </c>
    </row>
    <row r="4" spans="1:5" x14ac:dyDescent="0.25">
      <c r="A4" s="12">
        <v>6365787001</v>
      </c>
      <c r="B4" t="s">
        <v>6</v>
      </c>
      <c r="C4">
        <v>448</v>
      </c>
      <c r="D4" s="11">
        <v>0.13100000000000001</v>
      </c>
      <c r="E4" s="13">
        <v>389.29</v>
      </c>
    </row>
    <row r="5" spans="1:5" x14ac:dyDescent="0.25">
      <c r="A5" s="12">
        <v>11417240001</v>
      </c>
      <c r="B5" t="s">
        <v>68</v>
      </c>
      <c r="C5">
        <v>632</v>
      </c>
      <c r="D5" s="11">
        <v>0.14749999999999999</v>
      </c>
      <c r="E5" s="13">
        <v>538.77</v>
      </c>
    </row>
    <row r="6" spans="1:5" x14ac:dyDescent="0.25">
      <c r="A6" s="12" t="s">
        <v>69</v>
      </c>
      <c r="B6" t="s">
        <v>70</v>
      </c>
      <c r="C6">
        <v>149</v>
      </c>
      <c r="D6" s="11">
        <v>0.78</v>
      </c>
      <c r="E6" s="13">
        <v>32.78</v>
      </c>
    </row>
    <row r="7" spans="1:5" x14ac:dyDescent="0.25">
      <c r="A7" s="12" t="s">
        <v>71</v>
      </c>
      <c r="B7" t="s">
        <v>72</v>
      </c>
      <c r="C7">
        <v>129</v>
      </c>
      <c r="D7" s="11">
        <v>0.49180000000000001</v>
      </c>
      <c r="E7" s="13">
        <v>65.56</v>
      </c>
    </row>
    <row r="8" spans="1:5" x14ac:dyDescent="0.25">
      <c r="A8" s="12" t="s">
        <v>73</v>
      </c>
      <c r="B8" t="s">
        <v>74</v>
      </c>
      <c r="C8">
        <v>129</v>
      </c>
      <c r="D8" s="11">
        <v>0.76219999999999999</v>
      </c>
      <c r="E8" s="13">
        <v>30.67</v>
      </c>
    </row>
    <row r="9" spans="1:5" x14ac:dyDescent="0.25">
      <c r="A9" s="12" t="s">
        <v>75</v>
      </c>
      <c r="B9" t="s">
        <v>76</v>
      </c>
      <c r="C9">
        <v>64.099999999999994</v>
      </c>
      <c r="D9" s="11">
        <v>0.69830000000000003</v>
      </c>
      <c r="E9" s="13">
        <v>19.34</v>
      </c>
    </row>
    <row r="10" spans="1:5" x14ac:dyDescent="0.25">
      <c r="A10" s="12" t="s">
        <v>77</v>
      </c>
      <c r="B10" t="s">
        <v>78</v>
      </c>
      <c r="C10">
        <v>163</v>
      </c>
      <c r="D10" s="11">
        <v>0.77880000000000005</v>
      </c>
      <c r="E10" s="13">
        <v>36.06</v>
      </c>
    </row>
    <row r="11" spans="1:5" x14ac:dyDescent="0.25">
      <c r="A11" s="12" t="s">
        <v>79</v>
      </c>
      <c r="B11" t="s">
        <v>80</v>
      </c>
      <c r="C11">
        <v>564</v>
      </c>
      <c r="D11" s="11">
        <v>0.85399999999999998</v>
      </c>
      <c r="E11" s="13">
        <v>82.34</v>
      </c>
    </row>
    <row r="12" spans="1:5" x14ac:dyDescent="0.25">
      <c r="A12" s="12" t="s">
        <v>81</v>
      </c>
      <c r="B12" t="s">
        <v>82</v>
      </c>
      <c r="C12">
        <v>978</v>
      </c>
      <c r="D12" s="11">
        <v>0.90269999999999995</v>
      </c>
      <c r="E12" s="13">
        <v>95.17</v>
      </c>
    </row>
    <row r="13" spans="1:5" x14ac:dyDescent="0.25">
      <c r="A13" s="12" t="s">
        <v>83</v>
      </c>
      <c r="B13" t="s">
        <v>82</v>
      </c>
      <c r="C13">
        <v>947</v>
      </c>
      <c r="D13" s="11">
        <v>0.90190000000000003</v>
      </c>
      <c r="E13" s="13">
        <v>92.89</v>
      </c>
    </row>
    <row r="14" spans="1:5" x14ac:dyDescent="0.25">
      <c r="A14" s="12" t="s">
        <v>7</v>
      </c>
      <c r="B14" t="s">
        <v>84</v>
      </c>
      <c r="C14">
        <v>520</v>
      </c>
      <c r="D14" s="11">
        <v>0.87629999999999997</v>
      </c>
      <c r="E14" s="13">
        <v>64.349999999999994</v>
      </c>
    </row>
    <row r="15" spans="1:5" x14ac:dyDescent="0.25">
      <c r="A15" s="12" t="s">
        <v>85</v>
      </c>
      <c r="B15" t="s">
        <v>86</v>
      </c>
      <c r="C15">
        <v>220</v>
      </c>
      <c r="D15" s="11">
        <v>0.75880000000000003</v>
      </c>
      <c r="E15" s="13">
        <v>53.06</v>
      </c>
    </row>
    <row r="16" spans="1:5" x14ac:dyDescent="0.25">
      <c r="A16" s="12" t="s">
        <v>87</v>
      </c>
      <c r="B16" t="s">
        <v>88</v>
      </c>
      <c r="C16">
        <v>580</v>
      </c>
      <c r="D16" s="11">
        <v>0.70730000000000004</v>
      </c>
      <c r="E16" s="13">
        <v>169.74</v>
      </c>
    </row>
    <row r="17" spans="1:5" x14ac:dyDescent="0.25">
      <c r="A17" s="12" t="s">
        <v>89</v>
      </c>
      <c r="B17" t="s">
        <v>90</v>
      </c>
      <c r="C17">
        <v>154</v>
      </c>
      <c r="D17" s="11">
        <v>0.66849999999999998</v>
      </c>
      <c r="E17" s="13">
        <v>51.05</v>
      </c>
    </row>
    <row r="18" spans="1:5" x14ac:dyDescent="0.25">
      <c r="A18" s="12" t="s">
        <v>91</v>
      </c>
      <c r="B18" t="s">
        <v>149</v>
      </c>
      <c r="C18">
        <v>892</v>
      </c>
      <c r="D18" s="11">
        <v>0.78600000000000003</v>
      </c>
      <c r="E18" s="13">
        <v>190.91</v>
      </c>
    </row>
    <row r="19" spans="1:5" x14ac:dyDescent="0.25">
      <c r="A19" s="12" t="s">
        <v>93</v>
      </c>
      <c r="B19" t="s">
        <v>94</v>
      </c>
      <c r="C19">
        <v>1120</v>
      </c>
      <c r="D19" s="11">
        <v>0.81269999999999998</v>
      </c>
      <c r="E19" s="13">
        <v>209.8</v>
      </c>
    </row>
    <row r="20" spans="1:5" x14ac:dyDescent="0.25">
      <c r="A20" s="12" t="s">
        <v>9</v>
      </c>
      <c r="B20" t="s">
        <v>10</v>
      </c>
      <c r="C20">
        <v>116</v>
      </c>
      <c r="D20" s="11">
        <v>0.77280000000000004</v>
      </c>
      <c r="E20" s="13">
        <v>26.36</v>
      </c>
    </row>
    <row r="21" spans="1:5" x14ac:dyDescent="0.25">
      <c r="A21" s="12" t="s">
        <v>95</v>
      </c>
      <c r="B21" t="s">
        <v>96</v>
      </c>
      <c r="C21">
        <v>324</v>
      </c>
      <c r="D21" s="11">
        <v>0.70879999999999999</v>
      </c>
      <c r="E21" s="13">
        <v>94.36</v>
      </c>
    </row>
    <row r="22" spans="1:5" x14ac:dyDescent="0.25">
      <c r="A22" s="12" t="s">
        <v>97</v>
      </c>
      <c r="B22" t="s">
        <v>98</v>
      </c>
      <c r="C22">
        <v>2240</v>
      </c>
      <c r="D22" s="11">
        <v>0.2122</v>
      </c>
      <c r="E22" s="13">
        <v>1764.75</v>
      </c>
    </row>
    <row r="23" spans="1:5" x14ac:dyDescent="0.25">
      <c r="A23" s="12" t="s">
        <v>99</v>
      </c>
      <c r="B23" t="s">
        <v>12</v>
      </c>
      <c r="C23">
        <v>364</v>
      </c>
      <c r="D23" s="11">
        <v>0.84989999999999999</v>
      </c>
      <c r="E23" s="13">
        <v>54.64</v>
      </c>
    </row>
    <row r="24" spans="1:5" x14ac:dyDescent="0.25">
      <c r="A24" s="12" t="s">
        <v>11</v>
      </c>
      <c r="B24" t="s">
        <v>12</v>
      </c>
      <c r="C24">
        <v>112</v>
      </c>
      <c r="D24" s="11">
        <v>0.6865</v>
      </c>
      <c r="E24" s="13">
        <v>35.11</v>
      </c>
    </row>
    <row r="25" spans="1:5" x14ac:dyDescent="0.25">
      <c r="A25" s="12" t="s">
        <v>13</v>
      </c>
      <c r="B25" t="s">
        <v>14</v>
      </c>
      <c r="C25">
        <v>80.8</v>
      </c>
      <c r="D25" s="11">
        <v>0.44429999999999997</v>
      </c>
      <c r="E25" s="13">
        <v>44.9</v>
      </c>
    </row>
    <row r="26" spans="1:5" x14ac:dyDescent="0.25">
      <c r="A26" s="12" t="s">
        <v>15</v>
      </c>
      <c r="B26" t="s">
        <v>143</v>
      </c>
      <c r="C26">
        <v>46.2</v>
      </c>
      <c r="D26" s="11">
        <v>0.13159999999999999</v>
      </c>
      <c r="E26" s="13">
        <v>40.119999999999997</v>
      </c>
    </row>
    <row r="27" spans="1:5" x14ac:dyDescent="0.25">
      <c r="A27" s="12" t="s">
        <v>17</v>
      </c>
      <c r="B27" t="s">
        <v>102</v>
      </c>
      <c r="C27">
        <v>28.3</v>
      </c>
      <c r="D27" s="11">
        <v>0.87139999999999995</v>
      </c>
      <c r="E27" s="13">
        <v>3.64</v>
      </c>
    </row>
    <row r="28" spans="1:5" x14ac:dyDescent="0.25">
      <c r="A28" s="12" t="s">
        <v>19</v>
      </c>
      <c r="B28" t="s">
        <v>101</v>
      </c>
      <c r="C28">
        <v>140</v>
      </c>
      <c r="D28" s="11">
        <v>0.84089999999999998</v>
      </c>
      <c r="E28" s="13">
        <v>22.28</v>
      </c>
    </row>
    <row r="29" spans="1:5" x14ac:dyDescent="0.25">
      <c r="A29" s="12" t="s">
        <v>21</v>
      </c>
      <c r="B29" t="s">
        <v>103</v>
      </c>
      <c r="C29">
        <v>83.1</v>
      </c>
      <c r="D29" s="11">
        <v>0.59119999999999995</v>
      </c>
      <c r="E29" s="13">
        <v>33.97</v>
      </c>
    </row>
    <row r="30" spans="1:5" x14ac:dyDescent="0.25">
      <c r="A30" s="12" t="s">
        <v>23</v>
      </c>
      <c r="B30" t="s">
        <v>104</v>
      </c>
      <c r="C30">
        <v>25.2</v>
      </c>
      <c r="D30" s="11">
        <v>0.84799999999999998</v>
      </c>
      <c r="E30" s="13">
        <v>3.83</v>
      </c>
    </row>
    <row r="31" spans="1:5" x14ac:dyDescent="0.25">
      <c r="A31" s="12" t="s">
        <v>25</v>
      </c>
      <c r="B31" t="s">
        <v>26</v>
      </c>
      <c r="C31">
        <v>272</v>
      </c>
      <c r="D31" s="11">
        <v>0.1134</v>
      </c>
      <c r="E31" s="13">
        <v>241.16</v>
      </c>
    </row>
    <row r="32" spans="1:5" x14ac:dyDescent="0.25">
      <c r="A32" s="12" t="s">
        <v>106</v>
      </c>
      <c r="B32" t="s">
        <v>150</v>
      </c>
      <c r="C32">
        <v>187</v>
      </c>
      <c r="D32" s="11">
        <v>0.91220000000000001</v>
      </c>
      <c r="E32" s="13">
        <v>16.420000000000002</v>
      </c>
    </row>
    <row r="33" spans="1:5" x14ac:dyDescent="0.25">
      <c r="A33" s="12" t="s">
        <v>27</v>
      </c>
      <c r="B33" t="s">
        <v>28</v>
      </c>
      <c r="C33">
        <v>775</v>
      </c>
      <c r="D33" s="11">
        <v>0.78439999999999999</v>
      </c>
      <c r="E33" s="13">
        <v>167.08</v>
      </c>
    </row>
    <row r="34" spans="1:5" x14ac:dyDescent="0.25">
      <c r="A34" s="12" t="s">
        <v>29</v>
      </c>
      <c r="B34" t="s">
        <v>146</v>
      </c>
      <c r="C34">
        <v>138</v>
      </c>
      <c r="D34" s="11">
        <v>0.65720000000000001</v>
      </c>
      <c r="E34" s="13">
        <v>47.3</v>
      </c>
    </row>
    <row r="35" spans="1:5" x14ac:dyDescent="0.25">
      <c r="A35" s="12" t="s">
        <v>31</v>
      </c>
      <c r="B35" t="s">
        <v>145</v>
      </c>
      <c r="C35">
        <v>46.7</v>
      </c>
      <c r="D35" s="11">
        <v>0.8377</v>
      </c>
      <c r="E35" s="13">
        <v>7.58</v>
      </c>
    </row>
    <row r="36" spans="1:5" x14ac:dyDescent="0.25">
      <c r="A36" s="12" t="s">
        <v>33</v>
      </c>
      <c r="B36" t="s">
        <v>34</v>
      </c>
      <c r="C36">
        <v>472</v>
      </c>
      <c r="D36" s="11">
        <v>0.104</v>
      </c>
      <c r="E36" s="13">
        <v>422.89</v>
      </c>
    </row>
    <row r="37" spans="1:5" x14ac:dyDescent="0.25">
      <c r="A37" s="12" t="s">
        <v>35</v>
      </c>
      <c r="B37" t="s">
        <v>36</v>
      </c>
      <c r="C37">
        <v>142</v>
      </c>
      <c r="D37" s="11">
        <v>0.63739999999999997</v>
      </c>
      <c r="E37" s="13">
        <v>51.49</v>
      </c>
    </row>
    <row r="38" spans="1:5" x14ac:dyDescent="0.25">
      <c r="A38" s="12" t="s">
        <v>110</v>
      </c>
      <c r="B38" t="s">
        <v>111</v>
      </c>
      <c r="C38">
        <v>77.099999999999994</v>
      </c>
      <c r="D38" s="11">
        <v>0.71650000000000003</v>
      </c>
      <c r="E38" s="13">
        <v>21.86</v>
      </c>
    </row>
    <row r="39" spans="1:5" x14ac:dyDescent="0.25">
      <c r="A39" s="12" t="s">
        <v>37</v>
      </c>
      <c r="B39" t="s">
        <v>112</v>
      </c>
      <c r="C39">
        <v>65.599999999999994</v>
      </c>
      <c r="D39" s="11">
        <v>0.62409999999999999</v>
      </c>
      <c r="E39" s="13">
        <v>24.66</v>
      </c>
    </row>
    <row r="40" spans="1:5" x14ac:dyDescent="0.25">
      <c r="A40" s="12" t="s">
        <v>113</v>
      </c>
      <c r="B40" t="s">
        <v>151</v>
      </c>
      <c r="C40">
        <v>239</v>
      </c>
      <c r="D40" s="11">
        <v>0.65710000000000002</v>
      </c>
      <c r="E40" s="13">
        <v>81.96</v>
      </c>
    </row>
    <row r="41" spans="1:5" x14ac:dyDescent="0.25">
      <c r="A41" s="12" t="s">
        <v>39</v>
      </c>
      <c r="B41" t="s">
        <v>147</v>
      </c>
      <c r="C41">
        <v>500</v>
      </c>
      <c r="D41" s="11">
        <v>0.88219999999999998</v>
      </c>
      <c r="E41" s="13">
        <v>58.89</v>
      </c>
    </row>
    <row r="42" spans="1:5" x14ac:dyDescent="0.25">
      <c r="A42" s="12" t="s">
        <v>116</v>
      </c>
      <c r="B42" t="s">
        <v>117</v>
      </c>
      <c r="C42">
        <v>255</v>
      </c>
      <c r="D42" s="11">
        <v>0.73019999999999996</v>
      </c>
      <c r="E42" s="13">
        <v>68.81</v>
      </c>
    </row>
    <row r="43" spans="1:5" x14ac:dyDescent="0.25">
      <c r="A43" s="12" t="s">
        <v>118</v>
      </c>
      <c r="B43" t="s">
        <v>119</v>
      </c>
      <c r="C43">
        <v>167</v>
      </c>
      <c r="D43" s="11">
        <v>0.83309999999999995</v>
      </c>
      <c r="E43" s="13">
        <v>27.87</v>
      </c>
    </row>
    <row r="44" spans="1:5" x14ac:dyDescent="0.25">
      <c r="A44" s="12" t="s">
        <v>120</v>
      </c>
      <c r="B44" t="s">
        <v>121</v>
      </c>
      <c r="C44">
        <v>1030</v>
      </c>
      <c r="D44" s="11">
        <v>0.36349999999999999</v>
      </c>
      <c r="E44" s="13">
        <v>655.64</v>
      </c>
    </row>
    <row r="45" spans="1:5" x14ac:dyDescent="0.25">
      <c r="A45" s="12" t="s">
        <v>41</v>
      </c>
      <c r="B45" t="s">
        <v>144</v>
      </c>
      <c r="C45">
        <v>65.8</v>
      </c>
      <c r="D45" s="11">
        <v>0.66779999999999995</v>
      </c>
      <c r="E45" s="13">
        <v>21.86</v>
      </c>
    </row>
    <row r="46" spans="1:5" x14ac:dyDescent="0.25">
      <c r="A46" s="12" t="s">
        <v>43</v>
      </c>
      <c r="B46" t="s">
        <v>123</v>
      </c>
      <c r="C46">
        <v>30.1</v>
      </c>
      <c r="D46" s="11">
        <v>0.63590000000000002</v>
      </c>
      <c r="E46" s="13">
        <v>10.96</v>
      </c>
    </row>
    <row r="47" spans="1:5" x14ac:dyDescent="0.25">
      <c r="A47" s="12" t="s">
        <v>45</v>
      </c>
      <c r="B47" t="s">
        <v>46</v>
      </c>
      <c r="C47">
        <v>103</v>
      </c>
      <c r="D47" s="11">
        <v>0.52880000000000005</v>
      </c>
      <c r="E47" s="13">
        <v>48.53</v>
      </c>
    </row>
    <row r="48" spans="1:5" x14ac:dyDescent="0.25">
      <c r="A48" s="12" t="s">
        <v>124</v>
      </c>
      <c r="B48" t="s">
        <v>148</v>
      </c>
      <c r="C48">
        <v>83.4</v>
      </c>
      <c r="D48" s="11">
        <v>0.79039999999999999</v>
      </c>
      <c r="E48" s="13">
        <v>17.48</v>
      </c>
    </row>
    <row r="49" spans="1:5" x14ac:dyDescent="0.25">
      <c r="A49" s="12" t="s">
        <v>47</v>
      </c>
      <c r="B49" t="s">
        <v>48</v>
      </c>
      <c r="C49">
        <v>956</v>
      </c>
      <c r="D49" s="11">
        <v>0.13020000000000001</v>
      </c>
      <c r="E49" s="13">
        <v>831.51</v>
      </c>
    </row>
    <row r="50" spans="1:5" x14ac:dyDescent="0.25">
      <c r="A50" s="12" t="s">
        <v>49</v>
      </c>
      <c r="B50" t="s">
        <v>126</v>
      </c>
      <c r="C50">
        <v>28.3</v>
      </c>
      <c r="D50" s="11">
        <v>0.83389999999999997</v>
      </c>
      <c r="E50" s="13">
        <v>4.7</v>
      </c>
    </row>
    <row r="51" spans="1:5" x14ac:dyDescent="0.25">
      <c r="A51" s="12" t="s">
        <v>51</v>
      </c>
      <c r="B51" t="s">
        <v>52</v>
      </c>
      <c r="C51">
        <v>103</v>
      </c>
      <c r="D51" s="11">
        <v>0.63770000000000004</v>
      </c>
      <c r="E51" s="13">
        <v>37.32</v>
      </c>
    </row>
    <row r="52" spans="1:5" x14ac:dyDescent="0.25">
      <c r="A52" s="12" t="s">
        <v>127</v>
      </c>
      <c r="B52" t="s">
        <v>128</v>
      </c>
      <c r="C52">
        <v>261</v>
      </c>
      <c r="D52" s="11">
        <v>0.6986</v>
      </c>
      <c r="E52" s="13">
        <v>78.67</v>
      </c>
    </row>
    <row r="53" spans="1:5" x14ac:dyDescent="0.25">
      <c r="A53" s="12" t="s">
        <v>53</v>
      </c>
      <c r="B53" t="s">
        <v>129</v>
      </c>
      <c r="C53">
        <v>19.2</v>
      </c>
      <c r="D53" s="11">
        <v>0.38850000000000001</v>
      </c>
      <c r="E53" s="13">
        <v>11.74</v>
      </c>
    </row>
    <row r="54" spans="1:5" x14ac:dyDescent="0.25">
      <c r="A54" s="12" t="s">
        <v>55</v>
      </c>
      <c r="B54" t="s">
        <v>130</v>
      </c>
      <c r="C54">
        <v>190</v>
      </c>
      <c r="D54" s="11">
        <v>0.64970000000000006</v>
      </c>
      <c r="E54" s="13">
        <v>66.56</v>
      </c>
    </row>
    <row r="55" spans="1:5" x14ac:dyDescent="0.25">
      <c r="A55" s="12" t="s">
        <v>57</v>
      </c>
      <c r="B55" t="s">
        <v>131</v>
      </c>
      <c r="C55">
        <v>97.5</v>
      </c>
      <c r="D55" s="11">
        <v>0.3836</v>
      </c>
      <c r="E55" s="13">
        <v>60.1</v>
      </c>
    </row>
    <row r="56" spans="1:5" x14ac:dyDescent="0.25">
      <c r="A56" s="12" t="s">
        <v>132</v>
      </c>
      <c r="B56" t="s">
        <v>133</v>
      </c>
      <c r="C56">
        <v>50.3</v>
      </c>
      <c r="D56" s="11">
        <v>0.76119999999999999</v>
      </c>
      <c r="E56" s="13">
        <v>12.01</v>
      </c>
    </row>
    <row r="57" spans="1:5" x14ac:dyDescent="0.25">
      <c r="A57" s="12" t="s">
        <v>59</v>
      </c>
      <c r="B57" t="s">
        <v>60</v>
      </c>
      <c r="C57">
        <v>97.4</v>
      </c>
      <c r="D57" s="11">
        <v>0.75790000000000002</v>
      </c>
      <c r="E57" s="13">
        <v>23.58</v>
      </c>
    </row>
    <row r="58" spans="1:5" x14ac:dyDescent="0.25">
      <c r="A58" s="12" t="s">
        <v>63</v>
      </c>
      <c r="B58" t="s">
        <v>64</v>
      </c>
      <c r="C58">
        <v>75.900000000000006</v>
      </c>
      <c r="D58" s="11">
        <v>0.54890000000000005</v>
      </c>
      <c r="E58" s="13">
        <v>34.24</v>
      </c>
    </row>
    <row r="59" spans="1:5" x14ac:dyDescent="0.25">
      <c r="A59" s="12" t="s">
        <v>134</v>
      </c>
      <c r="B59" t="s">
        <v>135</v>
      </c>
      <c r="C59">
        <v>662</v>
      </c>
      <c r="D59" s="11">
        <v>0.40579999999999999</v>
      </c>
      <c r="E59" s="13">
        <v>393.38</v>
      </c>
    </row>
    <row r="60" spans="1:5" x14ac:dyDescent="0.25">
      <c r="A60" s="12" t="s">
        <v>136</v>
      </c>
      <c r="B60" t="s">
        <v>135</v>
      </c>
      <c r="C60">
        <v>197</v>
      </c>
      <c r="D60" s="11">
        <v>0.44529999999999997</v>
      </c>
      <c r="E60" s="13">
        <v>109.27</v>
      </c>
    </row>
    <row r="61" spans="1:5" x14ac:dyDescent="0.25">
      <c r="A61" s="12" t="s">
        <v>137</v>
      </c>
      <c r="B61" t="s">
        <v>138</v>
      </c>
      <c r="C61">
        <v>139</v>
      </c>
      <c r="D61" s="11">
        <v>0.6069</v>
      </c>
      <c r="E61" s="13">
        <v>54.64</v>
      </c>
    </row>
    <row r="62" spans="1:5" x14ac:dyDescent="0.25">
      <c r="A62" s="12" t="s">
        <v>61</v>
      </c>
      <c r="B62" t="s">
        <v>139</v>
      </c>
      <c r="C62">
        <v>146</v>
      </c>
      <c r="D62" s="11">
        <v>0.33260000000000001</v>
      </c>
      <c r="E62" s="13">
        <v>97.44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workbookViewId="0"/>
  </sheetViews>
  <sheetFormatPr defaultRowHeight="15" x14ac:dyDescent="0.25"/>
  <cols>
    <col min="1" max="1" width="27.5703125" bestFit="1" customWidth="1"/>
    <col min="2" max="2" width="44.140625" customWidth="1"/>
    <col min="4" max="4" width="10.7109375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t="s">
        <v>3</v>
      </c>
      <c r="E1" t="s">
        <v>153</v>
      </c>
    </row>
    <row r="2" spans="1:5" x14ac:dyDescent="0.25">
      <c r="A2" s="3">
        <v>4906837001</v>
      </c>
      <c r="B2" s="4" t="s">
        <v>4</v>
      </c>
      <c r="C2" s="2">
        <f>VLOOKUP(A2,Sheet1!A:C,3,0)</f>
        <v>316</v>
      </c>
      <c r="D2" s="5">
        <f t="shared" ref="D2:D13" si="0">(C2-E2)/C2</f>
        <v>0.28056962025316456</v>
      </c>
      <c r="E2" s="2">
        <f>VLOOKUP(A2,Sheet1!A:E,5,0)</f>
        <v>227.34</v>
      </c>
    </row>
    <row r="3" spans="1:5" x14ac:dyDescent="0.25">
      <c r="A3" s="3">
        <v>5056489001</v>
      </c>
      <c r="B3" s="4" t="s">
        <v>5</v>
      </c>
      <c r="C3" s="2">
        <f>VLOOKUP(A3,Sheet1!A:C,3,0)</f>
        <v>993</v>
      </c>
      <c r="D3" s="5">
        <f t="shared" si="0"/>
        <v>1.8418932527693822E-2</v>
      </c>
      <c r="E3" s="2">
        <f>VLOOKUP(A3,Sheet1!A:E,5,0)</f>
        <v>974.71</v>
      </c>
    </row>
    <row r="4" spans="1:5" x14ac:dyDescent="0.25">
      <c r="A4" s="3">
        <v>6365787001</v>
      </c>
      <c r="B4" s="4" t="s">
        <v>6</v>
      </c>
      <c r="C4" s="2">
        <f>VLOOKUP(A4,Sheet1!A:C,3,0)</f>
        <v>448</v>
      </c>
      <c r="D4" s="5">
        <f t="shared" si="0"/>
        <v>0.13104910714285709</v>
      </c>
      <c r="E4" s="2">
        <f>VLOOKUP(A4,Sheet1!A:E,5,0)</f>
        <v>389.29</v>
      </c>
    </row>
    <row r="5" spans="1:5" x14ac:dyDescent="0.25">
      <c r="A5" s="1" t="s">
        <v>7</v>
      </c>
      <c r="B5" s="1" t="s">
        <v>8</v>
      </c>
      <c r="C5" s="2">
        <f>VLOOKUP(A5,Sheet1!A:C,3,0)</f>
        <v>520</v>
      </c>
      <c r="D5" s="5">
        <f t="shared" si="0"/>
        <v>0.87624999999999997</v>
      </c>
      <c r="E5" s="2">
        <f>VLOOKUP(A5,Sheet1!A:E,5,0)</f>
        <v>64.349999999999994</v>
      </c>
    </row>
    <row r="6" spans="1:5" x14ac:dyDescent="0.25">
      <c r="A6" s="1" t="s">
        <v>9</v>
      </c>
      <c r="B6" s="1" t="s">
        <v>10</v>
      </c>
      <c r="C6" s="2">
        <f>VLOOKUP(A6,Sheet1!A:C,3,0)</f>
        <v>116</v>
      </c>
      <c r="D6" s="5">
        <f t="shared" si="0"/>
        <v>0.77275862068965517</v>
      </c>
      <c r="E6" s="2">
        <f>VLOOKUP(A6,Sheet1!A:E,5,0)</f>
        <v>26.36</v>
      </c>
    </row>
    <row r="7" spans="1:5" x14ac:dyDescent="0.25">
      <c r="A7" s="1" t="s">
        <v>11</v>
      </c>
      <c r="B7" s="1" t="s">
        <v>12</v>
      </c>
      <c r="C7" s="2">
        <f>VLOOKUP(A7,Sheet1!A:C,3,0)</f>
        <v>112</v>
      </c>
      <c r="D7" s="5">
        <f t="shared" si="0"/>
        <v>0.68651785714285718</v>
      </c>
      <c r="E7" s="2">
        <f>VLOOKUP(A7,Sheet1!A:E,5,0)</f>
        <v>35.11</v>
      </c>
    </row>
    <row r="8" spans="1:5" x14ac:dyDescent="0.25">
      <c r="A8" s="1" t="s">
        <v>13</v>
      </c>
      <c r="B8" s="1" t="s">
        <v>14</v>
      </c>
      <c r="C8" s="2">
        <f>VLOOKUP(A8,Sheet1!A:C,3,0)</f>
        <v>80.8</v>
      </c>
      <c r="D8" s="5">
        <f t="shared" si="0"/>
        <v>0.44430693069306931</v>
      </c>
      <c r="E8" s="2">
        <f>VLOOKUP(A8,Sheet1!A:E,5,0)</f>
        <v>44.9</v>
      </c>
    </row>
    <row r="9" spans="1:5" x14ac:dyDescent="0.25">
      <c r="A9" s="1" t="s">
        <v>15</v>
      </c>
      <c r="B9" s="1" t="s">
        <v>16</v>
      </c>
      <c r="C9" s="2">
        <f>VLOOKUP(A9,Sheet1!A:C,3,0)</f>
        <v>46.2</v>
      </c>
      <c r="D9" s="5">
        <f t="shared" si="0"/>
        <v>0.13160173160173172</v>
      </c>
      <c r="E9" s="2">
        <f>VLOOKUP(A9,Sheet1!A:E,5,0)</f>
        <v>40.119999999999997</v>
      </c>
    </row>
    <row r="10" spans="1:5" x14ac:dyDescent="0.25">
      <c r="A10" s="1" t="s">
        <v>17</v>
      </c>
      <c r="B10" s="1" t="s">
        <v>18</v>
      </c>
      <c r="C10" s="2">
        <f>VLOOKUP(A10,Sheet1!A:C,3,0)</f>
        <v>28.3</v>
      </c>
      <c r="D10" s="5">
        <f t="shared" si="0"/>
        <v>0.87137809187279147</v>
      </c>
      <c r="E10" s="2">
        <f>VLOOKUP(A10,Sheet1!A:E,5,0)</f>
        <v>3.64</v>
      </c>
    </row>
    <row r="11" spans="1:5" x14ac:dyDescent="0.25">
      <c r="A11" s="1" t="s">
        <v>19</v>
      </c>
      <c r="B11" s="1" t="s">
        <v>20</v>
      </c>
      <c r="C11" s="2">
        <f>VLOOKUP(A11,Sheet1!A:C,3,0)</f>
        <v>140</v>
      </c>
      <c r="D11" s="5">
        <f t="shared" si="0"/>
        <v>0.84085714285714286</v>
      </c>
      <c r="E11" s="2">
        <f>VLOOKUP(A11,Sheet1!A:E,5,0)</f>
        <v>22.28</v>
      </c>
    </row>
    <row r="12" spans="1:5" x14ac:dyDescent="0.25">
      <c r="A12" s="1" t="s">
        <v>21</v>
      </c>
      <c r="B12" s="1" t="s">
        <v>22</v>
      </c>
      <c r="C12" s="2">
        <f>VLOOKUP(A12,Sheet1!A:C,3,0)</f>
        <v>83.1</v>
      </c>
      <c r="D12" s="5">
        <f t="shared" si="0"/>
        <v>0.59121540312876053</v>
      </c>
      <c r="E12" s="2">
        <f>VLOOKUP(A12,Sheet1!A:E,5,0)</f>
        <v>33.97</v>
      </c>
    </row>
    <row r="13" spans="1:5" x14ac:dyDescent="0.25">
      <c r="A13" s="1" t="s">
        <v>23</v>
      </c>
      <c r="B13" s="1" t="s">
        <v>24</v>
      </c>
      <c r="C13" s="2">
        <f>VLOOKUP(A13,Sheet1!A:C,3,0)</f>
        <v>25.2</v>
      </c>
      <c r="D13" s="5">
        <f t="shared" si="0"/>
        <v>0.84801587301587289</v>
      </c>
      <c r="E13" s="2">
        <f>VLOOKUP(A13,Sheet1!A:E,5,0)</f>
        <v>3.83</v>
      </c>
    </row>
    <row r="14" spans="1:5" x14ac:dyDescent="0.25">
      <c r="A14" s="14" t="s">
        <v>154</v>
      </c>
      <c r="B14" s="14" t="s">
        <v>155</v>
      </c>
      <c r="C14" s="16">
        <v>255</v>
      </c>
      <c r="D14" s="15">
        <v>0.76429999999999998</v>
      </c>
      <c r="E14" s="16">
        <v>60.1</v>
      </c>
    </row>
    <row r="15" spans="1:5" x14ac:dyDescent="0.25">
      <c r="A15" s="1" t="s">
        <v>25</v>
      </c>
      <c r="B15" s="1" t="s">
        <v>26</v>
      </c>
      <c r="C15" s="2">
        <f>VLOOKUP(A15,Sheet1!A:C,3,0)</f>
        <v>272</v>
      </c>
      <c r="D15" s="5">
        <f t="shared" ref="D15:D33" si="1">(C15-E15)/C15</f>
        <v>0.11338235294117649</v>
      </c>
      <c r="E15" s="2">
        <f>VLOOKUP(A15,Sheet1!A:E,5,0)</f>
        <v>241.16</v>
      </c>
    </row>
    <row r="16" spans="1:5" x14ac:dyDescent="0.25">
      <c r="A16" s="1" t="s">
        <v>27</v>
      </c>
      <c r="B16" s="1" t="s">
        <v>28</v>
      </c>
      <c r="C16" s="2">
        <f>VLOOKUP(A16,Sheet1!A:C,3,0)</f>
        <v>775</v>
      </c>
      <c r="D16" s="5">
        <f t="shared" si="1"/>
        <v>0.78441290322580637</v>
      </c>
      <c r="E16" s="2">
        <f>VLOOKUP(A16,Sheet1!A:E,5,0)</f>
        <v>167.08</v>
      </c>
    </row>
    <row r="17" spans="1:5" x14ac:dyDescent="0.25">
      <c r="A17" s="1" t="s">
        <v>29</v>
      </c>
      <c r="B17" s="1" t="s">
        <v>30</v>
      </c>
      <c r="C17" s="2">
        <f>VLOOKUP(A17,Sheet1!A:C,3,0)</f>
        <v>138</v>
      </c>
      <c r="D17" s="5">
        <f t="shared" si="1"/>
        <v>0.65724637681159426</v>
      </c>
      <c r="E17" s="2">
        <f>VLOOKUP(A17,Sheet1!A:E,5,0)</f>
        <v>47.3</v>
      </c>
    </row>
    <row r="18" spans="1:5" x14ac:dyDescent="0.25">
      <c r="A18" s="6" t="s">
        <v>31</v>
      </c>
      <c r="B18" s="7" t="s">
        <v>32</v>
      </c>
      <c r="C18" s="2">
        <f>VLOOKUP(A18,Sheet1!A:C,3,0)</f>
        <v>46.7</v>
      </c>
      <c r="D18" s="5">
        <f t="shared" si="1"/>
        <v>0.83768736616702355</v>
      </c>
      <c r="E18" s="2">
        <f>VLOOKUP(A18,Sheet1!A:E,5,0)</f>
        <v>7.58</v>
      </c>
    </row>
    <row r="19" spans="1:5" x14ac:dyDescent="0.25">
      <c r="A19" s="1" t="s">
        <v>33</v>
      </c>
      <c r="B19" s="1" t="s">
        <v>34</v>
      </c>
      <c r="C19" s="2">
        <f>VLOOKUP(A19,Sheet1!A:C,3,0)</f>
        <v>472</v>
      </c>
      <c r="D19" s="5">
        <f t="shared" si="1"/>
        <v>0.10404661016949156</v>
      </c>
      <c r="E19" s="2">
        <f>VLOOKUP(A19,Sheet1!A:E,5,0)</f>
        <v>422.89</v>
      </c>
    </row>
    <row r="20" spans="1:5" x14ac:dyDescent="0.25">
      <c r="A20" s="1" t="s">
        <v>35</v>
      </c>
      <c r="B20" s="1" t="s">
        <v>36</v>
      </c>
      <c r="C20" s="2">
        <f>VLOOKUP(A20,Sheet1!A:C,3,0)</f>
        <v>142</v>
      </c>
      <c r="D20" s="5">
        <f t="shared" si="1"/>
        <v>0.63739436619718304</v>
      </c>
      <c r="E20" s="2">
        <f>VLOOKUP(A20,Sheet1!A:E,5,0)</f>
        <v>51.49</v>
      </c>
    </row>
    <row r="21" spans="1:5" x14ac:dyDescent="0.25">
      <c r="A21" s="1" t="s">
        <v>37</v>
      </c>
      <c r="B21" s="1" t="s">
        <v>38</v>
      </c>
      <c r="C21" s="2">
        <f>VLOOKUP(A21,Sheet1!A:C,3,0)</f>
        <v>65.599999999999994</v>
      </c>
      <c r="D21" s="5">
        <f t="shared" si="1"/>
        <v>0.62408536585365859</v>
      </c>
      <c r="E21" s="2">
        <f>VLOOKUP(A21,Sheet1!A:E,5,0)</f>
        <v>24.66</v>
      </c>
    </row>
    <row r="22" spans="1:5" x14ac:dyDescent="0.25">
      <c r="A22" s="1" t="s">
        <v>39</v>
      </c>
      <c r="B22" s="1" t="s">
        <v>40</v>
      </c>
      <c r="C22" s="2">
        <f>VLOOKUP(A22,Sheet1!A:C,3,0)</f>
        <v>500</v>
      </c>
      <c r="D22" s="5">
        <f t="shared" si="1"/>
        <v>0.88222</v>
      </c>
      <c r="E22" s="2">
        <f>VLOOKUP(A22,Sheet1!A:E,5,0)</f>
        <v>58.89</v>
      </c>
    </row>
    <row r="23" spans="1:5" x14ac:dyDescent="0.25">
      <c r="A23" s="1" t="s">
        <v>41</v>
      </c>
      <c r="B23" s="1" t="s">
        <v>42</v>
      </c>
      <c r="C23" s="2">
        <f>VLOOKUP(A23,Sheet1!A:C,3,0)</f>
        <v>65.8</v>
      </c>
      <c r="D23" s="5">
        <f t="shared" si="1"/>
        <v>0.66778115501519753</v>
      </c>
      <c r="E23" s="2">
        <f>VLOOKUP(A23,Sheet1!A:E,5,0)</f>
        <v>21.86</v>
      </c>
    </row>
    <row r="24" spans="1:5" x14ac:dyDescent="0.25">
      <c r="A24" s="1" t="s">
        <v>43</v>
      </c>
      <c r="B24" s="1" t="s">
        <v>44</v>
      </c>
      <c r="C24" s="2">
        <f>VLOOKUP(A24,Sheet1!A:C,3,0)</f>
        <v>30.1</v>
      </c>
      <c r="D24" s="5">
        <f t="shared" si="1"/>
        <v>0.63588039867109636</v>
      </c>
      <c r="E24" s="2">
        <f>VLOOKUP(A24,Sheet1!A:E,5,0)</f>
        <v>10.96</v>
      </c>
    </row>
    <row r="25" spans="1:5" x14ac:dyDescent="0.25">
      <c r="A25" s="1" t="s">
        <v>45</v>
      </c>
      <c r="B25" s="1" t="s">
        <v>46</v>
      </c>
      <c r="C25" s="2">
        <f>VLOOKUP(A25,Sheet1!A:C,3,0)</f>
        <v>103</v>
      </c>
      <c r="D25" s="5">
        <f t="shared" si="1"/>
        <v>0.52883495145631065</v>
      </c>
      <c r="E25" s="2">
        <f>VLOOKUP(A25,Sheet1!A:E,5,0)</f>
        <v>48.53</v>
      </c>
    </row>
    <row r="26" spans="1:5" x14ac:dyDescent="0.25">
      <c r="A26" s="4" t="s">
        <v>47</v>
      </c>
      <c r="B26" s="4" t="s">
        <v>48</v>
      </c>
      <c r="C26" s="2">
        <f>VLOOKUP(A26,Sheet1!A:C,3,0)</f>
        <v>956</v>
      </c>
      <c r="D26" s="5">
        <f t="shared" si="1"/>
        <v>0.13021966527196654</v>
      </c>
      <c r="E26" s="2">
        <f>VLOOKUP(A26,Sheet1!A:E,5,0)</f>
        <v>831.51</v>
      </c>
    </row>
    <row r="27" spans="1:5" x14ac:dyDescent="0.25">
      <c r="A27" s="1" t="s">
        <v>49</v>
      </c>
      <c r="B27" s="1" t="s">
        <v>50</v>
      </c>
      <c r="C27" s="2">
        <f>VLOOKUP(A27,Sheet1!A:C,3,0)</f>
        <v>28.3</v>
      </c>
      <c r="D27" s="5">
        <f t="shared" si="1"/>
        <v>0.83392226148409898</v>
      </c>
      <c r="E27" s="2">
        <f>VLOOKUP(A27,Sheet1!A:E,5,0)</f>
        <v>4.7</v>
      </c>
    </row>
    <row r="28" spans="1:5" x14ac:dyDescent="0.25">
      <c r="A28" s="1" t="s">
        <v>51</v>
      </c>
      <c r="B28" s="1" t="s">
        <v>52</v>
      </c>
      <c r="C28" s="2">
        <f>VLOOKUP(A28,Sheet1!A:C,3,0)</f>
        <v>103</v>
      </c>
      <c r="D28" s="5">
        <f t="shared" si="1"/>
        <v>0.63766990291262138</v>
      </c>
      <c r="E28" s="2">
        <f>VLOOKUP(A28,Sheet1!A:E,5,0)</f>
        <v>37.32</v>
      </c>
    </row>
    <row r="29" spans="1:5" x14ac:dyDescent="0.25">
      <c r="A29" s="1" t="s">
        <v>53</v>
      </c>
      <c r="B29" s="1" t="s">
        <v>54</v>
      </c>
      <c r="C29" s="2">
        <f>VLOOKUP(A29,Sheet1!A:C,3,0)</f>
        <v>19.2</v>
      </c>
      <c r="D29" s="5">
        <f t="shared" si="1"/>
        <v>0.38854166666666662</v>
      </c>
      <c r="E29" s="2">
        <f>VLOOKUP(A29,Sheet1!A:E,5,0)</f>
        <v>11.74</v>
      </c>
    </row>
    <row r="30" spans="1:5" x14ac:dyDescent="0.25">
      <c r="A30" s="1" t="s">
        <v>55</v>
      </c>
      <c r="B30" s="1" t="s">
        <v>56</v>
      </c>
      <c r="C30" s="2">
        <f>VLOOKUP(A30,Sheet1!A:C,3,0)</f>
        <v>190</v>
      </c>
      <c r="D30" s="5">
        <f t="shared" si="1"/>
        <v>0.64968421052631575</v>
      </c>
      <c r="E30" s="2">
        <f>VLOOKUP(A30,Sheet1!A:E,5,0)</f>
        <v>66.56</v>
      </c>
    </row>
    <row r="31" spans="1:5" x14ac:dyDescent="0.25">
      <c r="A31" s="1" t="s">
        <v>57</v>
      </c>
      <c r="B31" s="1" t="s">
        <v>58</v>
      </c>
      <c r="C31" s="2">
        <f>VLOOKUP(A31,Sheet1!A:C,3,0)</f>
        <v>97.5</v>
      </c>
      <c r="D31" s="5">
        <f t="shared" si="1"/>
        <v>0.38358974358974357</v>
      </c>
      <c r="E31" s="2">
        <f>VLOOKUP(A31,Sheet1!A:E,5,0)</f>
        <v>60.1</v>
      </c>
    </row>
    <row r="32" spans="1:5" x14ac:dyDescent="0.25">
      <c r="A32" s="1" t="s">
        <v>59</v>
      </c>
      <c r="B32" s="1" t="s">
        <v>60</v>
      </c>
      <c r="C32" s="2">
        <f>VLOOKUP(A32,Sheet1!A:C,3,0)</f>
        <v>97.4</v>
      </c>
      <c r="D32" s="5">
        <f t="shared" si="1"/>
        <v>0.75790554414784395</v>
      </c>
      <c r="E32" s="2">
        <f>VLOOKUP(A32,Sheet1!A:E,5,0)</f>
        <v>23.58</v>
      </c>
    </row>
    <row r="33" spans="1:5" x14ac:dyDescent="0.25">
      <c r="A33" s="1" t="s">
        <v>61</v>
      </c>
      <c r="B33" s="1" t="s">
        <v>62</v>
      </c>
      <c r="C33" s="2">
        <f>VLOOKUP(A33,Sheet1!A:C,3,0)</f>
        <v>146</v>
      </c>
      <c r="D33" s="5">
        <f t="shared" si="1"/>
        <v>0.33260273972602739</v>
      </c>
      <c r="E33" s="2">
        <f>VLOOKUP(A33,Sheet1!A:E,5,0)</f>
        <v>97.44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tabSelected="1" workbookViewId="0">
      <selection activeCell="A28" sqref="A28:E29"/>
    </sheetView>
  </sheetViews>
  <sheetFormatPr defaultRowHeight="15" x14ac:dyDescent="0.25"/>
  <cols>
    <col min="1" max="1" width="17.28515625" style="8" customWidth="1"/>
    <col min="2" max="2" width="45.5703125" style="8" customWidth="1"/>
    <col min="3" max="3" width="9.140625" style="10"/>
    <col min="4" max="4" width="9.140625" style="8"/>
    <col min="5" max="5" width="12" style="8" customWidth="1"/>
    <col min="6" max="16384" width="9.140625" style="8"/>
  </cols>
  <sheetData>
    <row r="1" spans="1:5" x14ac:dyDescent="0.25">
      <c r="A1" s="8" t="s">
        <v>65</v>
      </c>
      <c r="B1" s="8" t="s">
        <v>1</v>
      </c>
      <c r="C1" s="10" t="s">
        <v>2</v>
      </c>
      <c r="D1" s="8" t="s">
        <v>66</v>
      </c>
      <c r="E1" s="8" t="s">
        <v>153</v>
      </c>
    </row>
    <row r="2" spans="1:5" x14ac:dyDescent="0.25">
      <c r="A2" s="8">
        <v>11417240001</v>
      </c>
      <c r="B2" s="8" t="s">
        <v>68</v>
      </c>
      <c r="C2" s="10">
        <f>VLOOKUP(A2,Sheet1!A:C,3,0)</f>
        <v>632</v>
      </c>
      <c r="D2" s="9">
        <v>0.1411</v>
      </c>
      <c r="E2" s="8">
        <f>VLOOKUP('Non-Stocked'!A2,Sheet1!A:E,5,0)</f>
        <v>538.77</v>
      </c>
    </row>
    <row r="3" spans="1:5" x14ac:dyDescent="0.25">
      <c r="A3" s="8" t="s">
        <v>69</v>
      </c>
      <c r="B3" s="8" t="s">
        <v>70</v>
      </c>
      <c r="C3" s="10">
        <f>VLOOKUP(A3,Sheet1!A:C,3,0)</f>
        <v>149</v>
      </c>
      <c r="D3" s="9">
        <v>0.77739999999999998</v>
      </c>
      <c r="E3" s="8">
        <f>VLOOKUP('Non-Stocked'!A3,Sheet1!A:E,5,0)</f>
        <v>32.78</v>
      </c>
    </row>
    <row r="4" spans="1:5" x14ac:dyDescent="0.25">
      <c r="A4" s="8" t="s">
        <v>71</v>
      </c>
      <c r="B4" s="8" t="s">
        <v>72</v>
      </c>
      <c r="C4" s="10">
        <f>VLOOKUP(A4,Sheet1!A:C,3,0)</f>
        <v>129</v>
      </c>
      <c r="D4" s="9">
        <v>0.49480000000000002</v>
      </c>
      <c r="E4" s="8">
        <f>VLOOKUP('Non-Stocked'!A4,Sheet1!A:E,5,0)</f>
        <v>65.56</v>
      </c>
    </row>
    <row r="5" spans="1:5" x14ac:dyDescent="0.25">
      <c r="A5" s="8" t="s">
        <v>73</v>
      </c>
      <c r="B5" s="8" t="s">
        <v>74</v>
      </c>
      <c r="C5" s="10">
        <f>VLOOKUP(A5,Sheet1!A:C,3,0)</f>
        <v>129</v>
      </c>
      <c r="D5" s="9">
        <v>0.76370000000000005</v>
      </c>
      <c r="E5" s="8">
        <f>VLOOKUP('Non-Stocked'!A5,Sheet1!A:E,5,0)</f>
        <v>30.67</v>
      </c>
    </row>
    <row r="6" spans="1:5" x14ac:dyDescent="0.25">
      <c r="A6" s="8" t="s">
        <v>75</v>
      </c>
      <c r="B6" s="8" t="s">
        <v>76</v>
      </c>
      <c r="C6" s="10">
        <f>VLOOKUP(A6,Sheet1!A:C,3,0)</f>
        <v>64.099999999999994</v>
      </c>
      <c r="D6" s="9">
        <v>0.70189999999999997</v>
      </c>
      <c r="E6" s="8">
        <f>VLOOKUP('Non-Stocked'!A6,Sheet1!A:E,5,0)</f>
        <v>19.34</v>
      </c>
    </row>
    <row r="7" spans="1:5" x14ac:dyDescent="0.25">
      <c r="A7" s="8" t="s">
        <v>77</v>
      </c>
      <c r="B7" s="8" t="s">
        <v>78</v>
      </c>
      <c r="C7" s="10">
        <f>VLOOKUP(A7,Sheet1!A:C,3,0)</f>
        <v>163</v>
      </c>
      <c r="D7" s="9">
        <v>0.77700000000000002</v>
      </c>
      <c r="E7" s="8">
        <f>VLOOKUP('Non-Stocked'!A7,Sheet1!A:E,5,0)</f>
        <v>36.06</v>
      </c>
    </row>
    <row r="8" spans="1:5" x14ac:dyDescent="0.25">
      <c r="A8" s="8" t="s">
        <v>79</v>
      </c>
      <c r="B8" s="8" t="s">
        <v>80</v>
      </c>
      <c r="C8" s="10">
        <f>VLOOKUP(A8,Sheet1!A:C,3,0)</f>
        <v>564</v>
      </c>
      <c r="D8" s="9">
        <v>0.85470000000000002</v>
      </c>
      <c r="E8" s="8">
        <f>VLOOKUP('Non-Stocked'!A8,Sheet1!A:E,5,0)</f>
        <v>82.34</v>
      </c>
    </row>
    <row r="9" spans="1:5" x14ac:dyDescent="0.25">
      <c r="A9" s="8" t="s">
        <v>81</v>
      </c>
      <c r="B9" s="8" t="s">
        <v>82</v>
      </c>
      <c r="C9" s="10">
        <f>VLOOKUP(A9,Sheet1!A:C,3,0)</f>
        <v>978</v>
      </c>
      <c r="D9" s="9">
        <v>0.90400000000000003</v>
      </c>
      <c r="E9" s="8">
        <f>VLOOKUP('Non-Stocked'!A9,Sheet1!A:E,5,0)</f>
        <v>95.17</v>
      </c>
    </row>
    <row r="10" spans="1:5" x14ac:dyDescent="0.25">
      <c r="A10" s="8" t="s">
        <v>83</v>
      </c>
      <c r="B10" s="8" t="s">
        <v>82</v>
      </c>
      <c r="C10" s="10">
        <f>VLOOKUP(A10,Sheet1!A:C,3,0)</f>
        <v>947</v>
      </c>
      <c r="D10" s="9">
        <v>0.9032</v>
      </c>
      <c r="E10" s="8">
        <f>VLOOKUP('Non-Stocked'!A10,Sheet1!A:E,5,0)</f>
        <v>92.89</v>
      </c>
    </row>
    <row r="11" spans="1:5" x14ac:dyDescent="0.25">
      <c r="A11" s="8" t="s">
        <v>85</v>
      </c>
      <c r="B11" s="8" t="s">
        <v>86</v>
      </c>
      <c r="C11" s="10">
        <f>VLOOKUP(A11,Sheet1!A:C,3,0)</f>
        <v>220</v>
      </c>
      <c r="D11" s="9">
        <v>0.75590000000000002</v>
      </c>
      <c r="E11" s="8">
        <f>VLOOKUP('Non-Stocked'!A11,Sheet1!A:E,5,0)</f>
        <v>53.06</v>
      </c>
    </row>
    <row r="12" spans="1:5" x14ac:dyDescent="0.25">
      <c r="A12" s="8" t="s">
        <v>87</v>
      </c>
      <c r="B12" s="8" t="s">
        <v>88</v>
      </c>
      <c r="C12" s="10">
        <f>VLOOKUP(A12,Sheet1!A:C,3,0)</f>
        <v>580</v>
      </c>
      <c r="D12" s="9">
        <v>0.71140000000000003</v>
      </c>
      <c r="E12" s="8">
        <f>VLOOKUP('Non-Stocked'!A12,Sheet1!A:E,5,0)</f>
        <v>169.74</v>
      </c>
    </row>
    <row r="13" spans="1:5" x14ac:dyDescent="0.25">
      <c r="A13" s="8" t="s">
        <v>89</v>
      </c>
      <c r="B13" s="8" t="s">
        <v>90</v>
      </c>
      <c r="C13" s="10">
        <f>VLOOKUP(A13,Sheet1!A:C,3,0)</f>
        <v>154</v>
      </c>
      <c r="D13" s="9">
        <v>0.66510000000000002</v>
      </c>
      <c r="E13" s="8">
        <f>VLOOKUP('Non-Stocked'!A13,Sheet1!A:E,5,0)</f>
        <v>51.05</v>
      </c>
    </row>
    <row r="14" spans="1:5" x14ac:dyDescent="0.25">
      <c r="A14" s="8" t="s">
        <v>91</v>
      </c>
      <c r="B14" s="8" t="s">
        <v>92</v>
      </c>
      <c r="C14" s="10">
        <f>VLOOKUP(A14,Sheet1!A:C,3,0)</f>
        <v>892</v>
      </c>
      <c r="D14" s="9">
        <v>0.78890000000000005</v>
      </c>
      <c r="E14" s="8">
        <f>VLOOKUP('Non-Stocked'!A14,Sheet1!A:E,5,0)</f>
        <v>190.91</v>
      </c>
    </row>
    <row r="15" spans="1:5" x14ac:dyDescent="0.25">
      <c r="A15" s="8" t="s">
        <v>93</v>
      </c>
      <c r="B15" s="8" t="s">
        <v>94</v>
      </c>
      <c r="C15" s="10">
        <f>VLOOKUP(A15,Sheet1!A:C,3,0)</f>
        <v>1120</v>
      </c>
      <c r="D15" s="9">
        <v>0.81379999999999997</v>
      </c>
      <c r="E15" s="8">
        <f>VLOOKUP('Non-Stocked'!A15,Sheet1!A:E,5,0)</f>
        <v>209.8</v>
      </c>
    </row>
    <row r="16" spans="1:5" x14ac:dyDescent="0.25">
      <c r="A16" s="8" t="s">
        <v>95</v>
      </c>
      <c r="B16" s="8" t="s">
        <v>96</v>
      </c>
      <c r="C16" s="10">
        <f>VLOOKUP(A16,Sheet1!A:C,3,0)</f>
        <v>324</v>
      </c>
      <c r="D16" s="9">
        <v>0.70640000000000003</v>
      </c>
      <c r="E16" s="8">
        <f>VLOOKUP('Non-Stocked'!A16,Sheet1!A:E,5,0)</f>
        <v>94.36</v>
      </c>
    </row>
    <row r="17" spans="1:5" x14ac:dyDescent="0.25">
      <c r="A17" s="8" t="s">
        <v>97</v>
      </c>
      <c r="B17" s="8" t="s">
        <v>98</v>
      </c>
      <c r="C17" s="10">
        <f>VLOOKUP(A17,Sheet1!A:C,3,0)</f>
        <v>2240</v>
      </c>
      <c r="D17" s="9">
        <v>0.1918</v>
      </c>
      <c r="E17" s="8">
        <f>VLOOKUP('Non-Stocked'!A17,Sheet1!A:E,5,0)</f>
        <v>1764.75</v>
      </c>
    </row>
    <row r="18" spans="1:5" x14ac:dyDescent="0.25">
      <c r="A18" s="8" t="s">
        <v>99</v>
      </c>
      <c r="B18" s="8" t="s">
        <v>12</v>
      </c>
      <c r="C18" s="10">
        <f>VLOOKUP(A18,Sheet1!A:C,3,0)</f>
        <v>364</v>
      </c>
      <c r="D18" s="9">
        <v>0.84889999999999999</v>
      </c>
      <c r="E18" s="8">
        <f>VLOOKUP('Non-Stocked'!A18,Sheet1!A:E,5,0)</f>
        <v>54.64</v>
      </c>
    </row>
    <row r="19" spans="1:5" x14ac:dyDescent="0.25">
      <c r="A19" s="8" t="s">
        <v>106</v>
      </c>
      <c r="B19" s="8" t="s">
        <v>107</v>
      </c>
      <c r="C19" s="10">
        <f>VLOOKUP(A19,Sheet1!A:C,3,0)</f>
        <v>187</v>
      </c>
      <c r="D19" s="9">
        <v>0.89970000000000006</v>
      </c>
      <c r="E19" s="8">
        <f>VLOOKUP('Non-Stocked'!A19,Sheet1!A:E,5,0)</f>
        <v>16.420000000000002</v>
      </c>
    </row>
    <row r="20" spans="1:5" x14ac:dyDescent="0.25">
      <c r="A20" s="8" t="s">
        <v>110</v>
      </c>
      <c r="B20" s="8" t="s">
        <v>111</v>
      </c>
      <c r="C20" s="10">
        <f>VLOOKUP(A20,Sheet1!A:C,3,0)</f>
        <v>77.099999999999994</v>
      </c>
      <c r="D20" s="9">
        <v>0.68559999999999999</v>
      </c>
      <c r="E20" s="8">
        <f>VLOOKUP('Non-Stocked'!A20,Sheet1!A:E,5,0)</f>
        <v>21.86</v>
      </c>
    </row>
    <row r="21" spans="1:5" x14ac:dyDescent="0.25">
      <c r="A21" s="8" t="s">
        <v>113</v>
      </c>
      <c r="B21" s="8" t="s">
        <v>114</v>
      </c>
      <c r="C21" s="10">
        <f>VLOOKUP(A21,Sheet1!A:C,3,0)</f>
        <v>239</v>
      </c>
      <c r="D21" s="9">
        <v>0.65849999999999997</v>
      </c>
      <c r="E21" s="8">
        <f>VLOOKUP('Non-Stocked'!A21,Sheet1!A:E,5,0)</f>
        <v>81.96</v>
      </c>
    </row>
    <row r="22" spans="1:5" x14ac:dyDescent="0.25">
      <c r="A22" s="8" t="s">
        <v>116</v>
      </c>
      <c r="B22" s="8" t="s">
        <v>117</v>
      </c>
      <c r="C22" s="10">
        <f>VLOOKUP(A22,Sheet1!A:C,3,0)</f>
        <v>255</v>
      </c>
      <c r="D22" s="9">
        <v>0.71930000000000005</v>
      </c>
      <c r="E22" s="8">
        <f>VLOOKUP('Non-Stocked'!A22,Sheet1!A:E,5,0)</f>
        <v>68.81</v>
      </c>
    </row>
    <row r="23" spans="1:5" x14ac:dyDescent="0.25">
      <c r="A23" s="8" t="s">
        <v>118</v>
      </c>
      <c r="B23" s="8" t="s">
        <v>119</v>
      </c>
      <c r="C23" s="10">
        <f>VLOOKUP(A23,Sheet1!A:C,3,0)</f>
        <v>167</v>
      </c>
      <c r="D23" s="9">
        <v>0.83189999999999997</v>
      </c>
      <c r="E23" s="8">
        <f>VLOOKUP('Non-Stocked'!A23,Sheet1!A:E,5,0)</f>
        <v>27.87</v>
      </c>
    </row>
    <row r="24" spans="1:5" x14ac:dyDescent="0.25">
      <c r="A24" s="8" t="s">
        <v>120</v>
      </c>
      <c r="B24" s="8" t="s">
        <v>121</v>
      </c>
      <c r="C24" s="10">
        <f>VLOOKUP(A24,Sheet1!A:C,3,0)</f>
        <v>1030</v>
      </c>
      <c r="D24" s="9">
        <v>0.35249999999999998</v>
      </c>
      <c r="E24" s="8">
        <f>VLOOKUP('Non-Stocked'!A24,Sheet1!A:E,5,0)</f>
        <v>655.64</v>
      </c>
    </row>
    <row r="25" spans="1:5" x14ac:dyDescent="0.25">
      <c r="A25" s="8" t="s">
        <v>124</v>
      </c>
      <c r="B25" s="8" t="s">
        <v>125</v>
      </c>
      <c r="C25" s="10">
        <f>VLOOKUP(A25,Sheet1!A:C,3,0)</f>
        <v>83.4</v>
      </c>
      <c r="D25" s="9">
        <v>0.78920000000000001</v>
      </c>
      <c r="E25" s="8">
        <f>VLOOKUP('Non-Stocked'!A25,Sheet1!A:E,5,0)</f>
        <v>17.48</v>
      </c>
    </row>
    <row r="26" spans="1:5" x14ac:dyDescent="0.25">
      <c r="A26" s="8" t="s">
        <v>127</v>
      </c>
      <c r="B26" s="8" t="s">
        <v>128</v>
      </c>
      <c r="C26" s="10">
        <f>VLOOKUP(A26,Sheet1!A:C,3,0)</f>
        <v>261</v>
      </c>
      <c r="D26" s="9">
        <v>0.69630000000000003</v>
      </c>
      <c r="E26" s="8">
        <f>VLOOKUP('Non-Stocked'!A26,Sheet1!A:E,5,0)</f>
        <v>78.67</v>
      </c>
    </row>
    <row r="27" spans="1:5" x14ac:dyDescent="0.25">
      <c r="A27" s="8" t="s">
        <v>132</v>
      </c>
      <c r="B27" s="8" t="s">
        <v>133</v>
      </c>
      <c r="C27" s="10">
        <f>VLOOKUP(A27,Sheet1!A:C,3,0)</f>
        <v>50.3</v>
      </c>
      <c r="D27" s="9">
        <v>0.75960000000000005</v>
      </c>
      <c r="E27" s="8">
        <f>VLOOKUP('Non-Stocked'!A27,Sheet1!A:E,5,0)</f>
        <v>12.01</v>
      </c>
    </row>
    <row r="28" spans="1:5" x14ac:dyDescent="0.25">
      <c r="A28" s="17" t="s">
        <v>63</v>
      </c>
      <c r="B28" s="17" t="s">
        <v>64</v>
      </c>
      <c r="C28" s="18">
        <f>VLOOKUP(A28,Sheet1!A:C,3,0)</f>
        <v>75.900000000000006</v>
      </c>
      <c r="D28" s="19">
        <v>0.82869999999999999</v>
      </c>
      <c r="E28" s="18">
        <v>13</v>
      </c>
    </row>
    <row r="29" spans="1:5" x14ac:dyDescent="0.25">
      <c r="A29" s="17" t="s">
        <v>156</v>
      </c>
      <c r="B29" s="17" t="s">
        <v>64</v>
      </c>
      <c r="C29" s="18">
        <v>352</v>
      </c>
      <c r="D29" s="19">
        <v>0.63629999999999998</v>
      </c>
      <c r="E29" s="18">
        <v>128</v>
      </c>
    </row>
    <row r="30" spans="1:5" x14ac:dyDescent="0.25">
      <c r="A30" s="8" t="s">
        <v>134</v>
      </c>
      <c r="B30" s="8" t="s">
        <v>135</v>
      </c>
      <c r="C30" s="10">
        <f>VLOOKUP(A30,Sheet1!A:C,3,0)</f>
        <v>662</v>
      </c>
      <c r="D30" s="9">
        <v>0.40789999999999998</v>
      </c>
      <c r="E30" s="8">
        <f>VLOOKUP('Non-Stocked'!A30,Sheet1!A:E,5,0)</f>
        <v>393.38</v>
      </c>
    </row>
    <row r="31" spans="1:5" x14ac:dyDescent="0.25">
      <c r="A31" s="8" t="s">
        <v>136</v>
      </c>
      <c r="B31" s="8" t="s">
        <v>135</v>
      </c>
      <c r="C31" s="10">
        <f>VLOOKUP(A31,Sheet1!A:C,3,0)</f>
        <v>197</v>
      </c>
      <c r="D31" s="9">
        <v>0.44740000000000002</v>
      </c>
      <c r="E31" s="8">
        <f>VLOOKUP('Non-Stocked'!A31,Sheet1!A:E,5,0)</f>
        <v>109.27</v>
      </c>
    </row>
    <row r="32" spans="1:5" x14ac:dyDescent="0.25">
      <c r="A32" s="8" t="s">
        <v>137</v>
      </c>
      <c r="B32" s="8" t="s">
        <v>138</v>
      </c>
      <c r="C32" s="10">
        <f>VLOOKUP(A32,Sheet1!A:C,3,0)</f>
        <v>139</v>
      </c>
      <c r="D32" s="9">
        <v>0.59809999999999997</v>
      </c>
      <c r="E32" s="8">
        <f>VLOOKUP('Non-Stocked'!A32,Sheet1!A:E,5,0)</f>
        <v>54.64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1"/>
  <sheetViews>
    <sheetView topLeftCell="A11" workbookViewId="0">
      <selection activeCell="E4" sqref="E4"/>
    </sheetView>
  </sheetViews>
  <sheetFormatPr defaultRowHeight="15" x14ac:dyDescent="0.25"/>
  <cols>
    <col min="1" max="1" width="17.28515625" style="8" customWidth="1"/>
    <col min="2" max="2" width="45.5703125" style="8" customWidth="1"/>
    <col min="3" max="4" width="9.140625" style="8"/>
    <col min="5" max="5" width="12" style="8" customWidth="1"/>
    <col min="6" max="16384" width="9.140625" style="8"/>
  </cols>
  <sheetData>
    <row r="1" spans="1:6" x14ac:dyDescent="0.25">
      <c r="A1" s="8" t="s">
        <v>65</v>
      </c>
      <c r="B1" s="8" t="s">
        <v>1</v>
      </c>
      <c r="C1" s="8" t="s">
        <v>2</v>
      </c>
      <c r="D1" s="8" t="s">
        <v>66</v>
      </c>
      <c r="E1" s="8" t="s">
        <v>67</v>
      </c>
    </row>
    <row r="2" spans="1:6" x14ac:dyDescent="0.25">
      <c r="A2" s="8" t="s">
        <v>37</v>
      </c>
      <c r="B2" s="8" t="s">
        <v>112</v>
      </c>
      <c r="C2" s="8">
        <v>64</v>
      </c>
      <c r="D2" s="9">
        <v>0.62590000000000001</v>
      </c>
      <c r="E2" s="8">
        <v>23.94</v>
      </c>
      <c r="F2" s="8" t="str">
        <f>VLOOKUP(A2,Stocked!A:B,2,0)</f>
        <v>2-PROPANOL, BIOREAGENT, FOR MOLECULAR</v>
      </c>
    </row>
    <row r="3" spans="1:6" x14ac:dyDescent="0.25">
      <c r="A3" s="8" t="s">
        <v>9</v>
      </c>
      <c r="B3" s="8" t="s">
        <v>10</v>
      </c>
      <c r="C3" s="8">
        <v>113</v>
      </c>
      <c r="D3" s="9">
        <v>0.77349999999999997</v>
      </c>
      <c r="E3" s="8">
        <v>25.59</v>
      </c>
      <c r="F3" s="8" t="str">
        <f>VLOOKUP(A3,Stocked!A:B,2,0)</f>
        <v>ACETIC ACID, ACS REAGENT, &gt;=99.7%</v>
      </c>
    </row>
    <row r="4" spans="1:6" x14ac:dyDescent="0.25">
      <c r="A4" s="8" t="s">
        <v>11</v>
      </c>
      <c r="B4" s="8" t="s">
        <v>12</v>
      </c>
      <c r="C4" s="8">
        <v>107</v>
      </c>
      <c r="D4" s="9">
        <v>0.68140000000000001</v>
      </c>
      <c r="E4" s="8">
        <v>34.090000000000003</v>
      </c>
      <c r="F4" s="8" t="str">
        <f>VLOOKUP(A4,Stocked!A:B,2,0)</f>
        <v>AMPICILLIN SODIUM CRYSTALLINE</v>
      </c>
    </row>
    <row r="5" spans="1:6" x14ac:dyDescent="0.25">
      <c r="A5" s="8" t="s">
        <v>25</v>
      </c>
      <c r="B5" s="8" t="s">
        <v>105</v>
      </c>
      <c r="C5" s="8">
        <v>262</v>
      </c>
      <c r="D5" s="9">
        <v>0.10630000000000001</v>
      </c>
      <c r="E5" s="8">
        <v>234.14</v>
      </c>
      <c r="F5" s="8" t="str">
        <f>VLOOKUP(A5,Stocked!A:B,2,0)</f>
        <v>BENZONASE (R) NUCLEASE, RECOMBINANT EXPR</v>
      </c>
    </row>
    <row r="6" spans="1:6" x14ac:dyDescent="0.25">
      <c r="A6" s="8">
        <v>5056489001</v>
      </c>
      <c r="B6" s="8" t="s">
        <v>5</v>
      </c>
      <c r="C6" s="8">
        <v>959</v>
      </c>
      <c r="D6" s="9">
        <v>1.32E-2</v>
      </c>
      <c r="E6" s="8">
        <v>946.32</v>
      </c>
      <c r="F6" s="8" t="str">
        <f>VLOOKUP(A6,Stocked!A:B,2,0)</f>
        <v>cOmplete(TM), EDTA-free Protease Inhibit</v>
      </c>
    </row>
    <row r="7" spans="1:6" x14ac:dyDescent="0.25">
      <c r="A7" s="8" t="s">
        <v>27</v>
      </c>
      <c r="B7" s="8" t="s">
        <v>28</v>
      </c>
      <c r="C7" s="8">
        <v>748</v>
      </c>
      <c r="D7" s="9">
        <v>0.78310000000000002</v>
      </c>
      <c r="E7" s="8">
        <v>162.21</v>
      </c>
      <c r="F7" s="8" t="str">
        <f>VLOOKUP(A7,Stocked!A:B,2,0)</f>
        <v>D-(+)-GALACTOSE, &gt;= 99%</v>
      </c>
    </row>
    <row r="8" spans="1:6" x14ac:dyDescent="0.25">
      <c r="A8" s="8" t="s">
        <v>13</v>
      </c>
      <c r="B8" s="8" t="s">
        <v>100</v>
      </c>
      <c r="C8" s="8">
        <v>78</v>
      </c>
      <c r="D8" s="9">
        <v>0.44119999999999998</v>
      </c>
      <c r="E8" s="8">
        <v>43.59</v>
      </c>
      <c r="F8" s="8" t="str">
        <f>VLOOKUP(A8,Stocked!A:B,2,0)</f>
        <v>DIMETHYL SULFOXIDE PLANT CELL CULTURETES</v>
      </c>
    </row>
    <row r="9" spans="1:6" x14ac:dyDescent="0.25">
      <c r="A9" s="8" t="s">
        <v>21</v>
      </c>
      <c r="B9" s="8" t="s">
        <v>103</v>
      </c>
      <c r="C9" s="8">
        <v>81</v>
      </c>
      <c r="D9" s="9">
        <v>0.59279999999999999</v>
      </c>
      <c r="E9" s="8">
        <v>32.979999999999997</v>
      </c>
      <c r="F9" s="8" t="str">
        <f>VLOOKUP(A9,Stocked!A:B,2,0)</f>
        <v>DIMETHYL SULFOXIDE, BIOREAGENT</v>
      </c>
    </row>
    <row r="10" spans="1:6" x14ac:dyDescent="0.25">
      <c r="A10" s="8" t="s">
        <v>15</v>
      </c>
      <c r="B10" s="8" t="s">
        <v>101</v>
      </c>
      <c r="C10" s="8">
        <v>44.5</v>
      </c>
      <c r="D10" s="9">
        <v>0.12470000000000001</v>
      </c>
      <c r="E10" s="8">
        <v>38.950000000000003</v>
      </c>
      <c r="F10" s="8" t="str">
        <f>VLOOKUP(A10,Stocked!A:B,2,0)</f>
        <v>DULBECCOS MODIFIED EAGLES MEDIUM - HIGH</v>
      </c>
    </row>
    <row r="11" spans="1:6" x14ac:dyDescent="0.25">
      <c r="A11" s="8" t="s">
        <v>19</v>
      </c>
      <c r="B11" s="8" t="s">
        <v>101</v>
      </c>
      <c r="C11" s="8">
        <v>134</v>
      </c>
      <c r="D11" s="9">
        <v>0.83860000000000001</v>
      </c>
      <c r="E11" s="8">
        <v>21.63</v>
      </c>
      <c r="F11" s="8" t="str">
        <f>VLOOKUP(A11,Stocked!A:B,2,0)</f>
        <v>DULBECCO'S MODIFIED EAGLE'S MEDIUM - HIGH</v>
      </c>
    </row>
    <row r="12" spans="1:6" x14ac:dyDescent="0.25">
      <c r="A12" s="8" t="s">
        <v>17</v>
      </c>
      <c r="B12" s="8" t="s">
        <v>102</v>
      </c>
      <c r="C12" s="8">
        <v>27.25</v>
      </c>
      <c r="D12" s="9">
        <v>0.87050000000000005</v>
      </c>
      <c r="E12" s="8">
        <v>3.53</v>
      </c>
      <c r="F12" s="8" t="str">
        <f>VLOOKUP(A12,Stocked!A:B,2,0)</f>
        <v>DULBECCO''S MODIFIED EAGLE''S MEDIUM - HIGH</v>
      </c>
    </row>
    <row r="13" spans="1:6" x14ac:dyDescent="0.25">
      <c r="A13" s="8" t="s">
        <v>23</v>
      </c>
      <c r="B13" s="8" t="s">
        <v>104</v>
      </c>
      <c r="C13" s="8">
        <v>24.25</v>
      </c>
      <c r="D13" s="9">
        <v>0.84660000000000002</v>
      </c>
      <c r="E13" s="8">
        <v>3.72</v>
      </c>
      <c r="F13" s="8" t="str">
        <f>VLOOKUP(A13,Stocked!A:B,2,0)</f>
        <v>DULBECCO'S PHOSPHATE BUFFERED SALINE, MO</v>
      </c>
    </row>
    <row r="14" spans="1:6" x14ac:dyDescent="0.25">
      <c r="A14" s="8" t="s">
        <v>33</v>
      </c>
      <c r="B14" s="8" t="s">
        <v>34</v>
      </c>
      <c r="C14" s="8">
        <v>460.5</v>
      </c>
      <c r="D14" s="9">
        <v>0.1084</v>
      </c>
      <c r="E14" s="8">
        <v>410.57</v>
      </c>
      <c r="F14" s="8" t="str">
        <f>VLOOKUP(A14,Stocked!A:B,2,0)</f>
        <v>GLASS BEADS, ACID-WASHED 425-600*MICRONS</v>
      </c>
    </row>
    <row r="15" spans="1:6" x14ac:dyDescent="0.25">
      <c r="A15" s="8" t="s">
        <v>29</v>
      </c>
      <c r="B15" s="8" t="s">
        <v>30</v>
      </c>
      <c r="C15" s="8">
        <v>136</v>
      </c>
      <c r="D15" s="9">
        <v>0.66239999999999999</v>
      </c>
      <c r="E15" s="8">
        <v>45.92</v>
      </c>
      <c r="F15" s="8" t="str">
        <f>VLOOKUP(A15,Stocked!A:B,2,0)</f>
        <v>GLYCEROL MOLECULAR BIOLOGY REAGENT</v>
      </c>
    </row>
    <row r="16" spans="1:6" x14ac:dyDescent="0.25">
      <c r="A16" s="8" t="s">
        <v>35</v>
      </c>
      <c r="B16" s="8" t="s">
        <v>109</v>
      </c>
      <c r="C16" s="8">
        <v>136</v>
      </c>
      <c r="D16" s="9">
        <v>0.63239999999999996</v>
      </c>
      <c r="E16" s="8">
        <v>49.99</v>
      </c>
      <c r="F16" s="8" t="str">
        <f>VLOOKUP(A16,Stocked!A:B,2,0)</f>
        <v>GLYCINE, ELECTROPHORESIS REAGENT</v>
      </c>
    </row>
    <row r="17" spans="1:6" x14ac:dyDescent="0.25">
      <c r="A17" s="8" t="s">
        <v>31</v>
      </c>
      <c r="B17" s="8" t="s">
        <v>108</v>
      </c>
      <c r="C17" s="8">
        <v>45</v>
      </c>
      <c r="D17" s="9">
        <v>0.83640000000000003</v>
      </c>
      <c r="E17" s="8">
        <v>7.36</v>
      </c>
      <c r="F17" s="8" t="str">
        <f>VLOOKUP(A17,Stocked!A:B,2,0)</f>
        <v>L-GLUTAMINE SOLUTION BIOXTRA, 200 MM</v>
      </c>
    </row>
    <row r="18" spans="1:6" x14ac:dyDescent="0.25">
      <c r="A18" s="8" t="s">
        <v>7</v>
      </c>
      <c r="B18" s="8" t="s">
        <v>84</v>
      </c>
      <c r="C18" s="8">
        <v>506</v>
      </c>
      <c r="D18" s="9">
        <v>0.87649999999999995</v>
      </c>
      <c r="E18" s="8">
        <v>62.48</v>
      </c>
      <c r="F18" s="8" t="str">
        <f>VLOOKUP(A18,Stocked!A:B,2,0)</f>
        <v>METHANOL, CHROMASOLV(R), FOR HPLC, &gt;=99</v>
      </c>
    </row>
    <row r="19" spans="1:6" x14ac:dyDescent="0.25">
      <c r="A19" s="8" t="s">
        <v>59</v>
      </c>
      <c r="B19" s="8" t="s">
        <v>60</v>
      </c>
      <c r="C19" s="8">
        <v>94</v>
      </c>
      <c r="D19" s="9">
        <v>0.75649999999999995</v>
      </c>
      <c r="E19" s="8">
        <v>22.89</v>
      </c>
      <c r="F19" s="8" t="str">
        <f>VLOOKUP(A19,Stocked!A:B,2,0)</f>
        <v>N,N,N',N'-TETRAMETHYLETHYLENEDIAMINE BIO</v>
      </c>
    </row>
    <row r="20" spans="1:6" x14ac:dyDescent="0.25">
      <c r="A20" s="8" t="s">
        <v>45</v>
      </c>
      <c r="B20" s="8" t="s">
        <v>46</v>
      </c>
      <c r="C20" s="8">
        <v>98</v>
      </c>
      <c r="D20" s="9">
        <v>0.51919999999999999</v>
      </c>
      <c r="E20" s="8">
        <v>47.12</v>
      </c>
      <c r="F20" s="8" t="str">
        <f>VLOOKUP(A20,Stocked!A:B,2,0)</f>
        <v>PARAFORMALDEHYDE</v>
      </c>
    </row>
    <row r="21" spans="1:6" x14ac:dyDescent="0.25">
      <c r="A21" s="8" t="s">
        <v>43</v>
      </c>
      <c r="B21" s="8" t="s">
        <v>123</v>
      </c>
      <c r="C21" s="8">
        <v>29</v>
      </c>
      <c r="D21" s="9">
        <v>0.6331</v>
      </c>
      <c r="E21" s="8">
        <v>10.64</v>
      </c>
      <c r="F21" s="8" t="str">
        <f>VLOOKUP(A21,Stocked!A:B,2,0)</f>
        <v>PENICILLIN -STREPTOMYCIN</v>
      </c>
    </row>
    <row r="22" spans="1:6" x14ac:dyDescent="0.25">
      <c r="A22" s="8" t="s">
        <v>41</v>
      </c>
      <c r="B22" s="8" t="s">
        <v>122</v>
      </c>
      <c r="C22" s="8">
        <v>63.5</v>
      </c>
      <c r="D22" s="9">
        <v>0.66579999999999995</v>
      </c>
      <c r="E22" s="8">
        <v>21.22</v>
      </c>
      <c r="F22" s="8" t="str">
        <f>VLOOKUP(A22,Stocked!A:B,2,0)</f>
        <v>PHOSPHATE BUFFERED SALINE, PH 7.4, TRU-</v>
      </c>
    </row>
    <row r="23" spans="1:6" x14ac:dyDescent="0.25">
      <c r="A23" s="8">
        <v>4906837001</v>
      </c>
      <c r="B23" s="8" t="s">
        <v>4</v>
      </c>
      <c r="C23" s="8">
        <v>304</v>
      </c>
      <c r="D23" s="9">
        <v>0.27389999999999998</v>
      </c>
      <c r="E23" s="8">
        <v>220.72</v>
      </c>
      <c r="F23" s="8" t="str">
        <f>VLOOKUP(A23,Stocked!A:B,2,0)</f>
        <v>PHOSSTOP, 20 TABLETS</v>
      </c>
    </row>
    <row r="24" spans="1:6" x14ac:dyDescent="0.25">
      <c r="A24" s="8" t="s">
        <v>47</v>
      </c>
      <c r="B24" s="8" t="s">
        <v>48</v>
      </c>
      <c r="C24" s="8">
        <v>923</v>
      </c>
      <c r="D24" s="9">
        <v>0.12540000000000001</v>
      </c>
      <c r="E24" s="8">
        <v>807.29</v>
      </c>
      <c r="F24" s="8" t="str">
        <f>VLOOKUP(A24,Stocked!A:B,2,0)</f>
        <v>PROTEIN A SEPHAROSE 4 FAST FLOW</v>
      </c>
    </row>
    <row r="25" spans="1:6" x14ac:dyDescent="0.25">
      <c r="A25" s="8" t="s">
        <v>49</v>
      </c>
      <c r="B25" s="8" t="s">
        <v>126</v>
      </c>
      <c r="C25" s="8">
        <v>27.25</v>
      </c>
      <c r="D25" s="9">
        <v>0.8327</v>
      </c>
      <c r="E25" s="8">
        <v>4.5599999999999996</v>
      </c>
      <c r="F25" s="8" t="str">
        <f>VLOOKUP(A25,Stocked!A:B,2,0)</f>
        <v xml:space="preserve">RPMI-1640 MEDIUM, WITH L-GLUTAMINE </v>
      </c>
    </row>
    <row r="26" spans="1:6" x14ac:dyDescent="0.25">
      <c r="A26" s="8" t="s">
        <v>51</v>
      </c>
      <c r="B26" s="8" t="s">
        <v>52</v>
      </c>
      <c r="C26" s="8">
        <v>98</v>
      </c>
      <c r="D26" s="9">
        <v>0.63029999999999997</v>
      </c>
      <c r="E26" s="8">
        <v>36.229999999999997</v>
      </c>
      <c r="F26" s="8" t="str">
        <f>VLOOKUP(A26,Stocked!A:B,2,0)</f>
        <v>SODIUM CHLORIDE BIOXTRA</v>
      </c>
    </row>
    <row r="27" spans="1:6" x14ac:dyDescent="0.25">
      <c r="A27" s="8" t="s">
        <v>39</v>
      </c>
      <c r="B27" s="8" t="s">
        <v>115</v>
      </c>
      <c r="C27" s="8">
        <v>483</v>
      </c>
      <c r="D27" s="9">
        <v>0.88160000000000005</v>
      </c>
      <c r="E27" s="8">
        <v>57.17</v>
      </c>
      <c r="F27" s="8" t="str">
        <f>VLOOKUP(A27,Stocked!A:B,2,0)</f>
        <v>SODIUM DODECYL SULFATE, BIOREAGENT</v>
      </c>
    </row>
    <row r="28" spans="1:6" x14ac:dyDescent="0.25">
      <c r="A28" s="8" t="s">
        <v>57</v>
      </c>
      <c r="B28" s="8" t="s">
        <v>131</v>
      </c>
      <c r="C28" s="8">
        <v>96</v>
      </c>
      <c r="D28" s="9">
        <v>0.39219999999999999</v>
      </c>
      <c r="E28" s="8">
        <v>58.35</v>
      </c>
      <c r="F28" s="8" t="str">
        <f>VLOOKUP(A28,Stocked!A:B,2,0)</f>
        <v>TRIFLUOROACETIC ACID, REAGENTPLUS®</v>
      </c>
    </row>
    <row r="29" spans="1:6" x14ac:dyDescent="0.25">
      <c r="A29" s="8" t="s">
        <v>55</v>
      </c>
      <c r="B29" s="8" t="s">
        <v>130</v>
      </c>
      <c r="C29" s="8">
        <v>183</v>
      </c>
      <c r="D29" s="9">
        <v>0.64690000000000003</v>
      </c>
      <c r="E29" s="8">
        <v>64.62</v>
      </c>
      <c r="F29" s="8" t="str">
        <f>VLOOKUP(A29,Stocked!A:B,2,0)</f>
        <v>TRIZMA(R) BASE, BIOPERFORMANCE CERTIF</v>
      </c>
    </row>
    <row r="30" spans="1:6" x14ac:dyDescent="0.25">
      <c r="A30" s="8" t="s">
        <v>53</v>
      </c>
      <c r="B30" s="8" t="s">
        <v>129</v>
      </c>
      <c r="C30" s="8">
        <v>18.5</v>
      </c>
      <c r="D30" s="9">
        <v>0.38379999999999997</v>
      </c>
      <c r="E30" s="8">
        <v>11.4</v>
      </c>
      <c r="F30" s="8" t="str">
        <f>VLOOKUP(A30,Stocked!A:B,2,0)</f>
        <v>TRYPSIN-EDTA SOLUTION 0.25%, BIOREAGENT</v>
      </c>
    </row>
    <row r="31" spans="1:6" x14ac:dyDescent="0.25">
      <c r="A31" s="8" t="s">
        <v>61</v>
      </c>
      <c r="B31" s="8" t="s">
        <v>139</v>
      </c>
      <c r="C31" s="8">
        <v>142</v>
      </c>
      <c r="D31" s="9">
        <v>0.33379999999999999</v>
      </c>
      <c r="E31" s="8">
        <v>94.6</v>
      </c>
      <c r="F31" s="8" t="str">
        <f>VLOOKUP(A31,Stocked!A:B,2,0)</f>
        <v>WILMAD(R) NMR TUBES 5MM DIAM., PRECISION</v>
      </c>
    </row>
    <row r="32" spans="1:6" x14ac:dyDescent="0.25">
      <c r="A32" s="8">
        <v>6365787001</v>
      </c>
      <c r="B32" s="8" t="s">
        <v>6</v>
      </c>
      <c r="C32" s="8">
        <v>432</v>
      </c>
      <c r="D32" s="9">
        <v>0.12509999999999999</v>
      </c>
      <c r="E32" s="8">
        <v>377.95</v>
      </c>
      <c r="F32" s="8" t="str">
        <f>VLOOKUP(A32,Stocked!A:B,2,0)</f>
        <v>X-TREMEGENE 9 DNA TRANSF. REAG. 1.0 ML</v>
      </c>
    </row>
    <row r="33" spans="1:6" x14ac:dyDescent="0.25">
      <c r="A33" s="8">
        <v>11417240001</v>
      </c>
      <c r="B33" s="8" t="s">
        <v>68</v>
      </c>
      <c r="C33" s="8">
        <v>609</v>
      </c>
      <c r="D33" s="9">
        <v>0.1411</v>
      </c>
      <c r="E33" s="8">
        <v>523.08000000000004</v>
      </c>
      <c r="F33" s="8" t="e">
        <f>VLOOKUP(A33,Stocked!A:B,2,0)</f>
        <v>#N/A</v>
      </c>
    </row>
    <row r="34" spans="1:6" x14ac:dyDescent="0.25">
      <c r="A34" s="8" t="s">
        <v>69</v>
      </c>
      <c r="B34" s="8" t="s">
        <v>70</v>
      </c>
      <c r="C34" s="8">
        <v>143</v>
      </c>
      <c r="D34" s="9">
        <v>0.77739999999999998</v>
      </c>
      <c r="E34" s="8">
        <v>31.83</v>
      </c>
      <c r="F34" s="8" t="e">
        <f>VLOOKUP(A34,Stocked!A:B,2,0)</f>
        <v>#N/A</v>
      </c>
    </row>
    <row r="35" spans="1:6" x14ac:dyDescent="0.25">
      <c r="A35" s="8" t="s">
        <v>71</v>
      </c>
      <c r="B35" s="8" t="s">
        <v>72</v>
      </c>
      <c r="C35" s="8">
        <v>126</v>
      </c>
      <c r="D35" s="9">
        <v>0.49480000000000002</v>
      </c>
      <c r="E35" s="8">
        <v>63.65</v>
      </c>
      <c r="F35" s="8" t="e">
        <f>VLOOKUP(A35,Stocked!A:B,2,0)</f>
        <v>#N/A</v>
      </c>
    </row>
    <row r="36" spans="1:6" x14ac:dyDescent="0.25">
      <c r="A36" s="8" t="s">
        <v>73</v>
      </c>
      <c r="B36" s="8" t="s">
        <v>74</v>
      </c>
      <c r="C36" s="8">
        <v>126</v>
      </c>
      <c r="D36" s="9">
        <v>0.76370000000000005</v>
      </c>
      <c r="E36" s="8">
        <v>29.78</v>
      </c>
      <c r="F36" s="8" t="e">
        <f>VLOOKUP(A36,Stocked!A:B,2,0)</f>
        <v>#N/A</v>
      </c>
    </row>
    <row r="37" spans="1:6" x14ac:dyDescent="0.25">
      <c r="A37" s="8" t="s">
        <v>75</v>
      </c>
      <c r="B37" s="8" t="s">
        <v>76</v>
      </c>
      <c r="C37" s="8">
        <v>63</v>
      </c>
      <c r="D37" s="9">
        <v>0.70189999999999997</v>
      </c>
      <c r="E37" s="8">
        <v>18.78</v>
      </c>
      <c r="F37" s="8" t="e">
        <f>VLOOKUP(A37,Stocked!A:B,2,0)</f>
        <v>#N/A</v>
      </c>
    </row>
    <row r="38" spans="1:6" x14ac:dyDescent="0.25">
      <c r="A38" s="8" t="s">
        <v>77</v>
      </c>
      <c r="B38" s="8" t="s">
        <v>78</v>
      </c>
      <c r="C38" s="8">
        <v>157</v>
      </c>
      <c r="D38" s="9">
        <v>0.77700000000000002</v>
      </c>
      <c r="E38" s="8">
        <v>35.01</v>
      </c>
      <c r="F38" s="8" t="e">
        <f>VLOOKUP(A38,Stocked!A:B,2,0)</f>
        <v>#N/A</v>
      </c>
    </row>
    <row r="39" spans="1:6" x14ac:dyDescent="0.25">
      <c r="A39" s="8" t="s">
        <v>79</v>
      </c>
      <c r="B39" s="8" t="s">
        <v>80</v>
      </c>
      <c r="C39" s="8">
        <v>550</v>
      </c>
      <c r="D39" s="9">
        <v>0.85470000000000002</v>
      </c>
      <c r="E39" s="8">
        <v>79.94</v>
      </c>
      <c r="F39" s="8" t="e">
        <f>VLOOKUP(A39,Stocked!A:B,2,0)</f>
        <v>#N/A</v>
      </c>
    </row>
    <row r="40" spans="1:6" x14ac:dyDescent="0.25">
      <c r="A40" s="8" t="s">
        <v>81</v>
      </c>
      <c r="B40" s="8" t="s">
        <v>82</v>
      </c>
      <c r="C40" s="8">
        <v>963</v>
      </c>
      <c r="D40" s="9">
        <v>0.90400000000000003</v>
      </c>
      <c r="E40" s="8">
        <v>92.4</v>
      </c>
      <c r="F40" s="8" t="e">
        <f>VLOOKUP(A40,Stocked!A:B,2,0)</f>
        <v>#N/A</v>
      </c>
    </row>
    <row r="41" spans="1:6" x14ac:dyDescent="0.25">
      <c r="A41" s="8" t="s">
        <v>83</v>
      </c>
      <c r="B41" s="8" t="s">
        <v>82</v>
      </c>
      <c r="C41" s="8">
        <v>932</v>
      </c>
      <c r="D41" s="9">
        <v>0.9032</v>
      </c>
      <c r="E41" s="8">
        <v>90.18</v>
      </c>
      <c r="F41" s="8" t="e">
        <f>VLOOKUP(A41,Stocked!A:B,2,0)</f>
        <v>#N/A</v>
      </c>
    </row>
    <row r="42" spans="1:6" x14ac:dyDescent="0.25">
      <c r="A42" s="8" t="s">
        <v>85</v>
      </c>
      <c r="B42" s="8" t="s">
        <v>86</v>
      </c>
      <c r="C42" s="8">
        <v>211</v>
      </c>
      <c r="D42" s="9">
        <v>0.75590000000000002</v>
      </c>
      <c r="E42" s="8">
        <v>51.51</v>
      </c>
      <c r="F42" s="8" t="e">
        <f>VLOOKUP(A42,Stocked!A:B,2,0)</f>
        <v>#N/A</v>
      </c>
    </row>
    <row r="43" spans="1:6" x14ac:dyDescent="0.25">
      <c r="A43" s="8" t="s">
        <v>87</v>
      </c>
      <c r="B43" s="8" t="s">
        <v>88</v>
      </c>
      <c r="C43" s="8">
        <v>571</v>
      </c>
      <c r="D43" s="9">
        <v>0.71140000000000003</v>
      </c>
      <c r="E43" s="8">
        <v>164.8</v>
      </c>
      <c r="F43" s="8" t="e">
        <f>VLOOKUP(A43,Stocked!A:B,2,0)</f>
        <v>#N/A</v>
      </c>
    </row>
    <row r="44" spans="1:6" x14ac:dyDescent="0.25">
      <c r="A44" s="8" t="s">
        <v>89</v>
      </c>
      <c r="B44" s="8" t="s">
        <v>90</v>
      </c>
      <c r="C44" s="8">
        <v>148</v>
      </c>
      <c r="D44" s="9">
        <v>0.66510000000000002</v>
      </c>
      <c r="E44" s="8">
        <v>49.56</v>
      </c>
      <c r="F44" s="8" t="e">
        <f>VLOOKUP(A44,Stocked!A:B,2,0)</f>
        <v>#N/A</v>
      </c>
    </row>
    <row r="45" spans="1:6" x14ac:dyDescent="0.25">
      <c r="A45" s="8" t="s">
        <v>91</v>
      </c>
      <c r="B45" s="8" t="s">
        <v>92</v>
      </c>
      <c r="C45" s="8">
        <v>878</v>
      </c>
      <c r="D45" s="9">
        <v>0.78890000000000005</v>
      </c>
      <c r="E45" s="8">
        <v>185.35</v>
      </c>
      <c r="F45" s="8" t="e">
        <f>VLOOKUP(A45,Stocked!A:B,2,0)</f>
        <v>#N/A</v>
      </c>
    </row>
    <row r="46" spans="1:6" x14ac:dyDescent="0.25">
      <c r="A46" s="8" t="s">
        <v>93</v>
      </c>
      <c r="B46" s="8" t="s">
        <v>94</v>
      </c>
      <c r="C46" s="10">
        <v>1094</v>
      </c>
      <c r="D46" s="9">
        <v>0.81379999999999997</v>
      </c>
      <c r="E46" s="8">
        <v>203.69</v>
      </c>
      <c r="F46" s="8" t="e">
        <f>VLOOKUP(A46,Stocked!A:B,2,0)</f>
        <v>#N/A</v>
      </c>
    </row>
    <row r="47" spans="1:6" x14ac:dyDescent="0.25">
      <c r="A47" s="8" t="s">
        <v>95</v>
      </c>
      <c r="B47" s="8" t="s">
        <v>96</v>
      </c>
      <c r="C47" s="8">
        <v>312</v>
      </c>
      <c r="D47" s="9">
        <v>0.70640000000000003</v>
      </c>
      <c r="E47" s="8">
        <v>91.61</v>
      </c>
      <c r="F47" s="8" t="e">
        <f>VLOOKUP(A47,Stocked!A:B,2,0)</f>
        <v>#N/A</v>
      </c>
    </row>
    <row r="48" spans="1:6" x14ac:dyDescent="0.25">
      <c r="A48" s="8" t="s">
        <v>97</v>
      </c>
      <c r="B48" s="8" t="s">
        <v>98</v>
      </c>
      <c r="C48" s="10">
        <v>2120</v>
      </c>
      <c r="D48" s="9">
        <v>0.1918</v>
      </c>
      <c r="E48" s="10">
        <v>1713.35</v>
      </c>
      <c r="F48" s="8" t="e">
        <f>VLOOKUP(A48,Stocked!A:B,2,0)</f>
        <v>#N/A</v>
      </c>
    </row>
    <row r="49" spans="1:6" x14ac:dyDescent="0.25">
      <c r="A49" s="8" t="s">
        <v>99</v>
      </c>
      <c r="B49" s="8" t="s">
        <v>12</v>
      </c>
      <c r="C49" s="8">
        <v>351</v>
      </c>
      <c r="D49" s="9">
        <v>0.84889999999999999</v>
      </c>
      <c r="E49" s="8">
        <v>53.05</v>
      </c>
      <c r="F49" s="8" t="e">
        <f>VLOOKUP(A49,Stocked!A:B,2,0)</f>
        <v>#N/A</v>
      </c>
    </row>
    <row r="50" spans="1:6" x14ac:dyDescent="0.25">
      <c r="A50" s="8" t="s">
        <v>106</v>
      </c>
      <c r="B50" s="8" t="s">
        <v>107</v>
      </c>
      <c r="C50" s="8">
        <v>159</v>
      </c>
      <c r="D50" s="9">
        <v>0.89970000000000006</v>
      </c>
      <c r="E50" s="8">
        <v>15.94</v>
      </c>
      <c r="F50" s="8" t="e">
        <f>VLOOKUP(A50,Stocked!A:B,2,0)</f>
        <v>#N/A</v>
      </c>
    </row>
    <row r="51" spans="1:6" x14ac:dyDescent="0.25">
      <c r="A51" s="8" t="s">
        <v>110</v>
      </c>
      <c r="B51" s="8" t="s">
        <v>111</v>
      </c>
      <c r="C51" s="8">
        <v>67.5</v>
      </c>
      <c r="D51" s="9">
        <v>0.68559999999999999</v>
      </c>
      <c r="E51" s="8">
        <v>21.22</v>
      </c>
      <c r="F51" s="8" t="e">
        <f>VLOOKUP(A51,Stocked!A:B,2,0)</f>
        <v>#N/A</v>
      </c>
    </row>
    <row r="52" spans="1:6" x14ac:dyDescent="0.25">
      <c r="A52" s="8" t="s">
        <v>113</v>
      </c>
      <c r="B52" s="8" t="s">
        <v>114</v>
      </c>
      <c r="C52" s="8">
        <v>233</v>
      </c>
      <c r="D52" s="9">
        <v>0.65849999999999997</v>
      </c>
      <c r="E52" s="8">
        <v>79.569999999999993</v>
      </c>
      <c r="F52" s="8" t="e">
        <f>VLOOKUP(A52,Stocked!A:B,2,0)</f>
        <v>#N/A</v>
      </c>
    </row>
    <row r="53" spans="1:6" x14ac:dyDescent="0.25">
      <c r="A53" s="8" t="s">
        <v>116</v>
      </c>
      <c r="B53" s="8" t="s">
        <v>117</v>
      </c>
      <c r="C53" s="8">
        <v>238</v>
      </c>
      <c r="D53" s="9">
        <v>0.71930000000000005</v>
      </c>
      <c r="E53" s="8">
        <v>66.81</v>
      </c>
      <c r="F53" s="8" t="e">
        <f>VLOOKUP(A53,Stocked!A:B,2,0)</f>
        <v>#N/A</v>
      </c>
    </row>
    <row r="54" spans="1:6" x14ac:dyDescent="0.25">
      <c r="A54" s="8" t="s">
        <v>118</v>
      </c>
      <c r="B54" s="8" t="s">
        <v>119</v>
      </c>
      <c r="C54" s="8">
        <v>161</v>
      </c>
      <c r="D54" s="9">
        <v>0.83189999999999997</v>
      </c>
      <c r="E54" s="8">
        <v>27.06</v>
      </c>
      <c r="F54" s="8" t="e">
        <f>VLOOKUP(A54,Stocked!A:B,2,0)</f>
        <v>#N/A</v>
      </c>
    </row>
    <row r="55" spans="1:6" x14ac:dyDescent="0.25">
      <c r="A55" s="8" t="s">
        <v>120</v>
      </c>
      <c r="B55" s="8" t="s">
        <v>121</v>
      </c>
      <c r="C55" s="8">
        <v>983</v>
      </c>
      <c r="D55" s="9">
        <v>0.35249999999999998</v>
      </c>
      <c r="E55" s="8">
        <v>636.54</v>
      </c>
      <c r="F55" s="8" t="e">
        <f>VLOOKUP(A55,Stocked!A:B,2,0)</f>
        <v>#N/A</v>
      </c>
    </row>
    <row r="56" spans="1:6" x14ac:dyDescent="0.25">
      <c r="A56" s="8" t="s">
        <v>124</v>
      </c>
      <c r="B56" s="8" t="s">
        <v>125</v>
      </c>
      <c r="C56" s="8">
        <v>80.5</v>
      </c>
      <c r="D56" s="9">
        <v>0.78920000000000001</v>
      </c>
      <c r="E56" s="8">
        <v>16.97</v>
      </c>
      <c r="F56" s="8" t="e">
        <f>VLOOKUP(A56,Stocked!A:B,2,0)</f>
        <v>#N/A</v>
      </c>
    </row>
    <row r="57" spans="1:6" x14ac:dyDescent="0.25">
      <c r="A57" s="8" t="s">
        <v>127</v>
      </c>
      <c r="B57" s="8" t="s">
        <v>128</v>
      </c>
      <c r="C57" s="8">
        <v>251.5</v>
      </c>
      <c r="D57" s="9">
        <v>0.69630000000000003</v>
      </c>
      <c r="E57" s="8">
        <v>76.38</v>
      </c>
      <c r="F57" s="8" t="e">
        <f>VLOOKUP(A57,Stocked!A:B,2,0)</f>
        <v>#N/A</v>
      </c>
    </row>
    <row r="58" spans="1:6" x14ac:dyDescent="0.25">
      <c r="A58" s="8" t="s">
        <v>132</v>
      </c>
      <c r="B58" s="8" t="s">
        <v>133</v>
      </c>
      <c r="C58" s="8">
        <v>48.5</v>
      </c>
      <c r="D58" s="9">
        <v>0.75960000000000005</v>
      </c>
      <c r="E58" s="8">
        <v>11.66</v>
      </c>
      <c r="F58" s="8" t="e">
        <f>VLOOKUP(A58,Stocked!A:B,2,0)</f>
        <v>#N/A</v>
      </c>
    </row>
    <row r="59" spans="1:6" x14ac:dyDescent="0.25">
      <c r="A59" s="8" t="s">
        <v>134</v>
      </c>
      <c r="B59" s="8" t="s">
        <v>135</v>
      </c>
      <c r="C59" s="8">
        <v>645</v>
      </c>
      <c r="D59" s="9">
        <v>0.40789999999999998</v>
      </c>
      <c r="E59" s="8">
        <v>381.92</v>
      </c>
      <c r="F59" s="8" t="e">
        <f>VLOOKUP(A59,Stocked!A:B,2,0)</f>
        <v>#N/A</v>
      </c>
    </row>
    <row r="60" spans="1:6" x14ac:dyDescent="0.25">
      <c r="A60" s="8" t="s">
        <v>136</v>
      </c>
      <c r="B60" s="8" t="s">
        <v>135</v>
      </c>
      <c r="C60" s="8">
        <v>192</v>
      </c>
      <c r="D60" s="9">
        <v>0.44740000000000002</v>
      </c>
      <c r="E60" s="8">
        <v>106.09</v>
      </c>
      <c r="F60" s="8" t="e">
        <f>VLOOKUP(A60,Stocked!A:B,2,0)</f>
        <v>#N/A</v>
      </c>
    </row>
    <row r="61" spans="1:6" x14ac:dyDescent="0.25">
      <c r="A61" s="8" t="s">
        <v>137</v>
      </c>
      <c r="B61" s="8" t="s">
        <v>138</v>
      </c>
      <c r="C61" s="8">
        <v>132</v>
      </c>
      <c r="D61" s="9">
        <v>0.59809999999999997</v>
      </c>
      <c r="E61" s="8">
        <v>53.05</v>
      </c>
      <c r="F61" s="8" t="e">
        <f>VLOOKUP(A61,Stocked!A:B,2,0)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Stocked</vt:lpstr>
      <vt:lpstr>Non-Stocked</vt:lpstr>
      <vt:lpstr>Sheet 1</vt:lpstr>
    </vt:vector>
  </TitlesOfParts>
  <Company>Sigma-Aldrich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Starck</dc:creator>
  <cp:lastModifiedBy>Gordon Starck</cp:lastModifiedBy>
  <dcterms:created xsi:type="dcterms:W3CDTF">2017-02-24T17:01:33Z</dcterms:created>
  <dcterms:modified xsi:type="dcterms:W3CDTF">2019-06-11T14:19:21Z</dcterms:modified>
</cp:coreProperties>
</file>